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\\Fsv\経営支援部\経営支援課\94あきた起業促進事業\2024\04起業支援事業費補助金\第1回募集\99様式\"/>
    </mc:Choice>
  </mc:AlternateContent>
  <xr:revisionPtr revIDLastSave="0" documentId="13_ncr:1_{BAEEFCD9-9A75-4E7B-98DA-D80376317372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事業費検査表(原本)" sheetId="2" r:id="rId1"/>
    <sheet name="事業費検査表(記入例)" sheetId="1" r:id="rId2"/>
  </sheets>
  <definedNames>
    <definedName name="_xlnm.Print_Area" localSheetId="1">'事業費検査表(記入例)'!$B$1:$O$21</definedName>
    <definedName name="_xlnm.Print_Area" localSheetId="0">'事業費検査表(原本)'!$A$1:$K$25</definedName>
  </definedNames>
  <calcPr calcId="191029"/>
</workbook>
</file>

<file path=xl/calcChain.xml><?xml version="1.0" encoding="utf-8"?>
<calcChain xmlns="http://schemas.openxmlformats.org/spreadsheetml/2006/main">
  <c r="E12" i="2" l="1"/>
  <c r="E14" i="2"/>
  <c r="E16" i="2"/>
  <c r="E18" i="2"/>
  <c r="E20" i="2"/>
  <c r="E22" i="2"/>
  <c r="J48" i="2" l="1"/>
  <c r="J49" i="2" s="1"/>
  <c r="J46" i="2"/>
  <c r="J47" i="2" s="1"/>
  <c r="J44" i="2"/>
  <c r="J45" i="2" s="1"/>
  <c r="J42" i="2"/>
  <c r="J43" i="2" s="1"/>
  <c r="J40" i="2"/>
  <c r="J41" i="2" s="1"/>
  <c r="J38" i="2"/>
  <c r="J39" i="2" s="1"/>
  <c r="J36" i="2"/>
  <c r="J37" i="2" s="1"/>
  <c r="J34" i="2"/>
  <c r="J35" i="2" s="1"/>
  <c r="J32" i="2"/>
  <c r="J33" i="2" s="1"/>
  <c r="J30" i="2"/>
  <c r="J31" i="2" s="1"/>
  <c r="J22" i="2"/>
  <c r="J23" i="2" s="1"/>
  <c r="J20" i="2"/>
  <c r="J21" i="2" s="1"/>
  <c r="J18" i="2"/>
  <c r="J19" i="2" s="1"/>
  <c r="J16" i="2"/>
  <c r="J17" i="2" s="1"/>
  <c r="J14" i="2"/>
  <c r="J15" i="2" s="1"/>
  <c r="J12" i="2"/>
  <c r="J13" i="2" s="1"/>
  <c r="J10" i="2"/>
  <c r="J11" i="2" s="1"/>
  <c r="J8" i="2"/>
  <c r="J9" i="2" s="1"/>
  <c r="J6" i="2"/>
  <c r="J7" i="2" s="1"/>
  <c r="J4" i="2"/>
  <c r="J5" i="2" s="1"/>
  <c r="J51" i="2" l="1"/>
  <c r="J50" i="2"/>
  <c r="J25" i="2"/>
  <c r="J24" i="2"/>
  <c r="E4" i="2"/>
  <c r="E50" i="2" l="1"/>
  <c r="E48" i="2"/>
  <c r="E46" i="2"/>
  <c r="E44" i="2"/>
  <c r="E42" i="2"/>
  <c r="E40" i="2"/>
  <c r="E38" i="2"/>
  <c r="E36" i="2"/>
  <c r="E34" i="2"/>
  <c r="E32" i="2"/>
  <c r="E30" i="2"/>
  <c r="E10" i="2"/>
  <c r="E8" i="2"/>
  <c r="E6" i="2"/>
  <c r="E24" i="2" s="1"/>
  <c r="M16" i="1"/>
  <c r="M20" i="1" s="1"/>
  <c r="F16" i="1"/>
  <c r="F20" i="1" s="1"/>
  <c r="K9" i="1"/>
  <c r="M8" i="1" s="1"/>
  <c r="M9" i="1" s="1"/>
  <c r="K7" i="1"/>
  <c r="M6" i="1" s="1"/>
  <c r="M7" i="1" s="1"/>
  <c r="F6" i="1"/>
  <c r="M4" i="1"/>
  <c r="F4" i="1"/>
  <c r="F10" i="1" l="1"/>
  <c r="M10" i="1"/>
  <c r="M17" i="1"/>
  <c r="M21" i="1" s="1"/>
  <c r="M5" i="1"/>
  <c r="M11" i="1" s="1"/>
</calcChain>
</file>

<file path=xl/sharedStrings.xml><?xml version="1.0" encoding="utf-8"?>
<sst xmlns="http://schemas.openxmlformats.org/spreadsheetml/2006/main" count="133" uniqueCount="67">
  <si>
    <t>企業名</t>
  </si>
  <si>
    <t>事業名</t>
  </si>
  <si>
    <r>
      <rPr>
        <sz val="16"/>
        <color indexed="8"/>
        <rFont val="ＭＳ Ｐゴシック"/>
        <family val="3"/>
        <charset val="128"/>
      </rPr>
      <t>事業拠点費等　（補助対象経費申請額　</t>
    </r>
    <r>
      <rPr>
        <sz val="16"/>
        <color indexed="9"/>
        <rFont val="ＭＳ Ｐゴシック"/>
        <family val="3"/>
        <charset val="128"/>
      </rPr>
      <t>１,２５１,０００</t>
    </r>
    <r>
      <rPr>
        <sz val="16"/>
        <color indexed="8"/>
        <rFont val="ＭＳ Ｐゴシック"/>
        <family val="3"/>
        <charset val="128"/>
      </rPr>
      <t>円　　補助金申請額　６２５,０００円）</t>
    </r>
  </si>
  <si>
    <t>番号</t>
  </si>
  <si>
    <t>支払い種別・名称</t>
  </si>
  <si>
    <t>数量</t>
  </si>
  <si>
    <t>単位</t>
  </si>
  <si>
    <t>請求額 ①</t>
  </si>
  <si>
    <t>支払先</t>
  </si>
  <si>
    <t>納品日</t>
  </si>
  <si>
    <t>振込日・振出日・支払日</t>
  </si>
  <si>
    <t>支払額</t>
  </si>
  <si>
    <t>手数料②</t>
  </si>
  <si>
    <t>補助対象額　①+②-③</t>
  </si>
  <si>
    <t>確認書類・備考</t>
  </si>
  <si>
    <t>不足書類</t>
  </si>
  <si>
    <t>規格・内容</t>
  </si>
  <si>
    <t>単価</t>
  </si>
  <si>
    <t>経費区分</t>
  </si>
  <si>
    <t>請求日</t>
  </si>
  <si>
    <r>
      <rPr>
        <sz val="10"/>
        <color indexed="8"/>
        <rFont val="ＭＳ Ｐゴシック"/>
        <family val="3"/>
        <charset val="128"/>
      </rPr>
      <t>支払方法</t>
    </r>
    <r>
      <rPr>
        <sz val="9"/>
        <color indexed="8"/>
        <rFont val="ＭＳ Ｐゴシック"/>
        <family val="3"/>
        <charset val="128"/>
      </rPr>
      <t>（振込・手形・小切手・現金・その他）</t>
    </r>
  </si>
  <si>
    <t>内消費税③</t>
  </si>
  <si>
    <t>補助金額</t>
  </si>
  <si>
    <t>冷暖房設備新設</t>
  </si>
  <si>
    <t>式</t>
  </si>
  <si>
    <t>ケーズデンキ</t>
  </si>
  <si>
    <t>見積書・請求書・振込明細・通帳コピー・写真</t>
  </si>
  <si>
    <t>エアコン購入、作業料等</t>
  </si>
  <si>
    <t>事業拠点費（設備費）</t>
  </si>
  <si>
    <t>振込</t>
  </si>
  <si>
    <t>1/28anan広告</t>
  </si>
  <si>
    <t>枠</t>
  </si>
  <si>
    <t>㈱アドプラザ</t>
  </si>
  <si>
    <t>見積書・請求書・振込明細・通帳コピー・実物広告</t>
  </si>
  <si>
    <t>カラーＷ53mm　H64mm</t>
  </si>
  <si>
    <t>広告宣伝費</t>
  </si>
  <si>
    <t>風除室新設</t>
  </si>
  <si>
    <t>11/29</t>
  </si>
  <si>
    <t>相見積・請求書・納品書・振込明細・カタログ・写真</t>
  </si>
  <si>
    <t>風除室工事</t>
  </si>
  <si>
    <t>合計</t>
  </si>
  <si>
    <t>請求総額</t>
  </si>
  <si>
    <t>補助対象額（税抜き）</t>
  </si>
  <si>
    <t>円</t>
  </si>
  <si>
    <r>
      <rPr>
        <sz val="11"/>
        <color indexed="8"/>
        <rFont val="ＭＳ Ｐゴシック"/>
        <family val="3"/>
        <charset val="128"/>
      </rPr>
      <t>補助金額</t>
    </r>
    <r>
      <rPr>
        <sz val="9"/>
        <color indexed="8"/>
        <rFont val="ＭＳ Ｐゴシック"/>
        <family val="3"/>
        <charset val="128"/>
      </rPr>
      <t>（千円未満切捨）</t>
    </r>
  </si>
  <si>
    <t>人件費　（補助対象経費申請額　１，０４０，０００円　　補助金申請額　４９０，０００円）</t>
  </si>
  <si>
    <t>給与（4～11月分）</t>
  </si>
  <si>
    <t>カ月</t>
  </si>
  <si>
    <t>＊＊＊＊（氏名）</t>
  </si>
  <si>
    <t>20日〆25日支払</t>
  </si>
  <si>
    <t>振込明細・給与台帳・労働条件通知書・</t>
  </si>
  <si>
    <t>時給@750</t>
  </si>
  <si>
    <t>人件費</t>
  </si>
  <si>
    <t>雇用保険資格取得届・履歴書</t>
  </si>
  <si>
    <t>＊＊＊＊＊＊</t>
    <phoneticPr fontId="8"/>
  </si>
  <si>
    <t>㈲佐々木工業所</t>
    <phoneticPr fontId="8"/>
  </si>
  <si>
    <t>支払方法</t>
    <phoneticPr fontId="8"/>
  </si>
  <si>
    <t>支払日</t>
    <rPh sb="2" eb="3">
      <t>ヒ</t>
    </rPh>
    <phoneticPr fontId="8"/>
  </si>
  <si>
    <t>内消費税②</t>
    <rPh sb="0" eb="1">
      <t>ウチ</t>
    </rPh>
    <rPh sb="1" eb="4">
      <t>ショウヒゼイ</t>
    </rPh>
    <phoneticPr fontId="8"/>
  </si>
  <si>
    <t>補助対象額①-②</t>
    <phoneticPr fontId="8"/>
  </si>
  <si>
    <t>請求額①</t>
    <phoneticPr fontId="8"/>
  </si>
  <si>
    <t>補助対象額(税抜)</t>
    <rPh sb="0" eb="4">
      <t>ホジョタイショウ</t>
    </rPh>
    <rPh sb="4" eb="5">
      <t>ガク</t>
    </rPh>
    <rPh sb="6" eb="8">
      <t>ゼイヌキ</t>
    </rPh>
    <phoneticPr fontId="8"/>
  </si>
  <si>
    <r>
      <t>補助金額</t>
    </r>
    <r>
      <rPr>
        <sz val="8"/>
        <color rgb="FF000000"/>
        <rFont val="ＭＳ Ｐゴシック"/>
        <family val="3"/>
        <charset val="128"/>
      </rPr>
      <t>(千円未満切捨)</t>
    </r>
    <rPh sb="0" eb="4">
      <t>ホジョキンガク</t>
    </rPh>
    <rPh sb="5" eb="7">
      <t>センエン</t>
    </rPh>
    <rPh sb="7" eb="9">
      <t>ミマン</t>
    </rPh>
    <rPh sb="9" eb="11">
      <t>キリス</t>
    </rPh>
    <phoneticPr fontId="8"/>
  </si>
  <si>
    <t>支払先</t>
    <rPh sb="0" eb="3">
      <t>シハライサキ</t>
    </rPh>
    <phoneticPr fontId="8"/>
  </si>
  <si>
    <t>支払日</t>
    <phoneticPr fontId="8"/>
  </si>
  <si>
    <t>人件費　（補助対象経費申請額　＊,＊＊＊,＊＊＊円　　補助金申請額　＊,＊＊＊,＊＊＊円）</t>
    <phoneticPr fontId="8"/>
  </si>
  <si>
    <t>事業拠点費等（補助対象経費申請額　＊,＊＊＊,＊＊＊円　　補助金申請額　＊,＊＊＊,＊＊＊円）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</si>
</sst>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 &quot;"/>
    <numFmt numFmtId="177" formatCode="m/d"/>
    <numFmt numFmtId="178" formatCode="m/d;@"/>
    <numFmt numFmtId="179" formatCode="#,##0&quot;円&quot;"/>
  </numFmts>
  <fonts count="12" x14ac:knownFonts="1">
    <font>
      <sz val="12"/>
      <color indexed="8"/>
      <name val="Verdana"/>
    </font>
    <font>
      <sz val="11"/>
      <color indexed="8"/>
      <name val="ＭＳ Ｐゴシック"/>
      <family val="3"/>
      <charset val="128"/>
    </font>
    <font>
      <sz val="16"/>
      <color indexed="9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0"/>
      <color indexed="8"/>
      <name val="Verdana"/>
      <family val="2"/>
    </font>
  </fonts>
  <fills count="2">
    <fill>
      <patternFill patternType="none"/>
    </fill>
    <fill>
      <patternFill patternType="gray125"/>
    </fill>
  </fills>
  <borders count="127">
    <border>
      <left/>
      <right/>
      <top/>
      <bottom/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hair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0"/>
      </right>
      <top style="hair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hair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tted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otted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dotted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dotted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tted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dotted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tted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dotted">
        <color indexed="8"/>
      </bottom>
      <diagonal/>
    </border>
    <border>
      <left/>
      <right style="medium">
        <color indexed="8"/>
      </right>
      <top style="thin">
        <color indexed="8"/>
      </top>
      <bottom style="dotted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8"/>
      </left>
      <right/>
      <top style="thin">
        <color indexed="10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dotted">
        <color indexed="8"/>
      </top>
      <bottom style="medium">
        <color indexed="8"/>
      </bottom>
      <diagonal/>
    </border>
    <border>
      <left/>
      <right style="medium">
        <color indexed="8"/>
      </right>
      <top style="dotted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dotted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dotted">
        <color indexed="8"/>
      </top>
      <bottom style="thin">
        <color indexed="8"/>
      </bottom>
      <diagonal/>
    </border>
    <border>
      <left/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dotted">
        <color indexed="8"/>
      </top>
      <bottom/>
      <diagonal/>
    </border>
    <border>
      <left style="thin">
        <color indexed="8"/>
      </left>
      <right style="medium">
        <color indexed="8"/>
      </right>
      <top style="dotted">
        <color indexed="8"/>
      </top>
      <bottom/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thin">
        <color auto="1"/>
      </bottom>
      <diagonal/>
    </border>
    <border>
      <left style="thin">
        <color indexed="8"/>
      </left>
      <right style="medium">
        <color indexed="8"/>
      </right>
      <top style="dotted">
        <color indexed="8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auto="1"/>
      </bottom>
      <diagonal/>
    </border>
    <border>
      <left style="hair">
        <color indexed="8"/>
      </left>
      <right/>
      <top style="medium">
        <color indexed="8"/>
      </top>
      <bottom style="medium">
        <color auto="1"/>
      </bottom>
      <diagonal/>
    </border>
    <border>
      <left/>
      <right/>
      <top style="medium">
        <color indexed="8"/>
      </top>
      <bottom style="medium">
        <color auto="1"/>
      </bottom>
      <diagonal/>
    </border>
    <border>
      <left style="thin">
        <color auto="1"/>
      </left>
      <right style="hair">
        <color indexed="8"/>
      </right>
      <top style="medium">
        <color indexed="8"/>
      </top>
      <bottom style="medium">
        <color auto="1"/>
      </bottom>
      <diagonal/>
    </border>
    <border>
      <left/>
      <right style="medium">
        <color indexed="8"/>
      </right>
      <top style="medium">
        <color indexed="8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dotted">
        <color indexed="8"/>
      </bottom>
      <diagonal/>
    </border>
    <border>
      <left style="thin">
        <color indexed="8"/>
      </left>
      <right style="medium">
        <color indexed="8"/>
      </right>
      <top style="thin">
        <color auto="1"/>
      </top>
      <bottom style="dotted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 style="dotted">
        <color indexed="8"/>
      </top>
      <bottom style="medium">
        <color auto="1"/>
      </bottom>
      <diagonal/>
    </border>
    <border>
      <left/>
      <right style="thin">
        <color indexed="8"/>
      </right>
      <top style="dotted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indexed="8"/>
      </bottom>
      <diagonal/>
    </border>
    <border>
      <left style="thin">
        <color auto="1"/>
      </left>
      <right style="thin">
        <color auto="1"/>
      </right>
      <top/>
      <bottom style="medium">
        <color indexed="8"/>
      </bottom>
      <diagonal/>
    </border>
    <border>
      <left style="thin">
        <color auto="1"/>
      </left>
      <right style="medium">
        <color auto="1"/>
      </right>
      <top/>
      <bottom style="medium">
        <color indexed="8"/>
      </bottom>
      <diagonal/>
    </border>
    <border>
      <left style="thin">
        <color indexed="8"/>
      </left>
      <right style="dotted">
        <color indexed="8"/>
      </right>
      <top style="thin">
        <color auto="1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thin">
        <color auto="1"/>
      </top>
      <bottom style="dotted">
        <color indexed="8"/>
      </bottom>
      <diagonal/>
    </border>
    <border>
      <left style="thin">
        <color indexed="8"/>
      </left>
      <right style="dotted">
        <color indexed="8"/>
      </right>
      <top style="dotted">
        <color indexed="8"/>
      </top>
      <bottom style="thin">
        <color auto="1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auto="1"/>
      </bottom>
      <diagonal/>
    </border>
    <border>
      <left style="thin">
        <color indexed="8"/>
      </left>
      <right style="dotted">
        <color indexed="8"/>
      </right>
      <top style="medium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medium">
        <color indexed="8"/>
      </top>
      <bottom style="dotted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indexed="8"/>
      </right>
      <top style="medium">
        <color indexed="8"/>
      </top>
      <bottom/>
      <diagonal/>
    </border>
    <border>
      <left style="medium">
        <color auto="1"/>
      </left>
      <right style="medium">
        <color indexed="8"/>
      </right>
      <top/>
      <bottom style="thin">
        <color auto="1"/>
      </bottom>
      <diagonal/>
    </border>
    <border>
      <left style="medium">
        <color auto="1"/>
      </left>
      <right style="medium">
        <color indexed="8"/>
      </right>
      <top style="thin">
        <color auto="1"/>
      </top>
      <bottom/>
      <diagonal/>
    </border>
    <border>
      <left style="medium">
        <color auto="1"/>
      </left>
      <right style="medium">
        <color indexed="8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21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0" fontId="1" fillId="0" borderId="1" xfId="0" applyFont="1" applyBorder="1" applyAlignment="1"/>
    <xf numFmtId="0" fontId="4" fillId="0" borderId="6" xfId="0" applyNumberFormat="1" applyFont="1" applyBorder="1" applyAlignment="1">
      <alignment vertical="center"/>
    </xf>
    <xf numFmtId="0" fontId="1" fillId="0" borderId="8" xfId="0" applyFont="1" applyBorder="1" applyAlignment="1"/>
    <xf numFmtId="0" fontId="1" fillId="0" borderId="10" xfId="0" applyNumberFormat="1" applyFont="1" applyBorder="1" applyAlignment="1">
      <alignment horizontal="center" vertical="center" wrapText="1"/>
    </xf>
    <xf numFmtId="1" fontId="5" fillId="0" borderId="12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5" fillId="0" borderId="17" xfId="0" applyNumberFormat="1" applyFont="1" applyBorder="1" applyAlignment="1">
      <alignment horizontal="center" vertical="center" wrapText="1"/>
    </xf>
    <xf numFmtId="38" fontId="1" fillId="0" borderId="17" xfId="0" applyNumberFormat="1" applyFont="1" applyBorder="1" applyAlignment="1">
      <alignment horizontal="center" vertical="center" wrapText="1"/>
    </xf>
    <xf numFmtId="1" fontId="1" fillId="0" borderId="21" xfId="0" applyNumberFormat="1" applyFont="1" applyBorder="1" applyAlignment="1">
      <alignment horizontal="center" vertical="center" wrapText="1"/>
    </xf>
    <xf numFmtId="0" fontId="1" fillId="0" borderId="25" xfId="0" applyNumberFormat="1" applyFont="1" applyBorder="1" applyAlignment="1">
      <alignment vertical="center" wrapText="1"/>
    </xf>
    <xf numFmtId="176" fontId="1" fillId="0" borderId="25" xfId="0" applyNumberFormat="1" applyFont="1" applyBorder="1" applyAlignment="1">
      <alignment vertical="center" wrapText="1"/>
    </xf>
    <xf numFmtId="1" fontId="1" fillId="0" borderId="25" xfId="0" applyNumberFormat="1" applyFont="1" applyBorder="1" applyAlignment="1">
      <alignment horizontal="center" vertical="center" wrapText="1"/>
    </xf>
    <xf numFmtId="38" fontId="7" fillId="0" borderId="25" xfId="0" applyNumberFormat="1" applyFont="1" applyBorder="1" applyAlignment="1">
      <alignment vertical="center"/>
    </xf>
    <xf numFmtId="38" fontId="1" fillId="0" borderId="25" xfId="0" applyNumberFormat="1" applyFont="1" applyBorder="1" applyAlignment="1">
      <alignment vertical="center" wrapText="1"/>
    </xf>
    <xf numFmtId="1" fontId="1" fillId="0" borderId="26" xfId="0" applyNumberFormat="1" applyFont="1" applyBorder="1" applyAlignment="1">
      <alignment vertical="center" wrapText="1"/>
    </xf>
    <xf numFmtId="176" fontId="7" fillId="0" borderId="27" xfId="0" applyNumberFormat="1" applyFont="1" applyBorder="1" applyAlignment="1">
      <alignment vertical="center" wrapText="1"/>
    </xf>
    <xf numFmtId="176" fontId="1" fillId="0" borderId="7" xfId="0" applyNumberFormat="1" applyFont="1" applyBorder="1" applyAlignment="1">
      <alignment vertical="center" wrapText="1"/>
    </xf>
    <xf numFmtId="0" fontId="1" fillId="0" borderId="28" xfId="0" applyNumberFormat="1" applyFont="1" applyBorder="1" applyAlignment="1">
      <alignment vertical="center" wrapText="1"/>
    </xf>
    <xf numFmtId="1" fontId="1" fillId="0" borderId="29" xfId="0" applyNumberFormat="1" applyFont="1" applyBorder="1" applyAlignment="1">
      <alignment vertical="center" wrapText="1"/>
    </xf>
    <xf numFmtId="0" fontId="1" fillId="0" borderId="31" xfId="0" applyNumberFormat="1" applyFont="1" applyBorder="1" applyAlignment="1">
      <alignment vertical="center" wrapText="1"/>
    </xf>
    <xf numFmtId="177" fontId="1" fillId="0" borderId="31" xfId="0" applyNumberFormat="1" applyFont="1" applyBorder="1" applyAlignment="1">
      <alignment horizontal="center" vertical="center" wrapText="1"/>
    </xf>
    <xf numFmtId="38" fontId="7" fillId="0" borderId="31" xfId="0" applyNumberFormat="1" applyFont="1" applyBorder="1" applyAlignment="1">
      <alignment vertical="center"/>
    </xf>
    <xf numFmtId="38" fontId="1" fillId="0" borderId="31" xfId="0" applyNumberFormat="1" applyFont="1" applyBorder="1" applyAlignment="1">
      <alignment vertical="center" wrapText="1"/>
    </xf>
    <xf numFmtId="1" fontId="1" fillId="0" borderId="35" xfId="0" applyNumberFormat="1" applyFont="1" applyBorder="1" applyAlignment="1">
      <alignment vertical="center" wrapText="1"/>
    </xf>
    <xf numFmtId="1" fontId="1" fillId="0" borderId="36" xfId="0" applyNumberFormat="1" applyFont="1" applyBorder="1" applyAlignment="1">
      <alignment vertical="center" wrapText="1"/>
    </xf>
    <xf numFmtId="0" fontId="1" fillId="0" borderId="37" xfId="0" applyFont="1" applyBorder="1" applyAlignment="1"/>
    <xf numFmtId="0" fontId="1" fillId="0" borderId="39" xfId="0" applyNumberFormat="1" applyFont="1" applyBorder="1" applyAlignment="1">
      <alignment vertical="center" wrapText="1"/>
    </xf>
    <xf numFmtId="176" fontId="1" fillId="0" borderId="39" xfId="0" applyNumberFormat="1" applyFont="1" applyBorder="1" applyAlignment="1">
      <alignment vertical="center" wrapText="1"/>
    </xf>
    <xf numFmtId="177" fontId="1" fillId="0" borderId="39" xfId="0" applyNumberFormat="1" applyFont="1" applyBorder="1" applyAlignment="1">
      <alignment horizontal="center" vertical="center" wrapText="1"/>
    </xf>
    <xf numFmtId="177" fontId="1" fillId="0" borderId="39" xfId="0" applyNumberFormat="1" applyFont="1" applyBorder="1" applyAlignment="1">
      <alignment horizontal="left" vertical="center" wrapText="1"/>
    </xf>
    <xf numFmtId="38" fontId="7" fillId="0" borderId="39" xfId="0" applyNumberFormat="1" applyFont="1" applyBorder="1" applyAlignment="1">
      <alignment vertical="center" wrapText="1"/>
    </xf>
    <xf numFmtId="38" fontId="1" fillId="0" borderId="39" xfId="0" applyNumberFormat="1" applyFont="1" applyBorder="1" applyAlignment="1">
      <alignment vertical="center" wrapText="1"/>
    </xf>
    <xf numFmtId="1" fontId="1" fillId="0" borderId="41" xfId="0" applyNumberFormat="1" applyFont="1" applyBorder="1" applyAlignment="1">
      <alignment vertical="center" wrapText="1"/>
    </xf>
    <xf numFmtId="0" fontId="1" fillId="0" borderId="42" xfId="0" applyNumberFormat="1" applyFont="1" applyBorder="1" applyAlignment="1">
      <alignment vertical="center" wrapText="1"/>
    </xf>
    <xf numFmtId="38" fontId="7" fillId="0" borderId="31" xfId="0" applyNumberFormat="1" applyFont="1" applyBorder="1" applyAlignment="1">
      <alignment vertical="center" wrapText="1"/>
    </xf>
    <xf numFmtId="0" fontId="1" fillId="0" borderId="39" xfId="0" applyNumberFormat="1" applyFont="1" applyBorder="1" applyAlignment="1">
      <alignment horizontal="left" vertical="center" wrapText="1"/>
    </xf>
    <xf numFmtId="0" fontId="1" fillId="0" borderId="31" xfId="0" applyFont="1" applyBorder="1" applyAlignment="1">
      <alignment vertical="center" wrapText="1"/>
    </xf>
    <xf numFmtId="1" fontId="1" fillId="0" borderId="39" xfId="0" applyNumberFormat="1" applyFont="1" applyBorder="1" applyAlignment="1">
      <alignment vertical="center" wrapText="1"/>
    </xf>
    <xf numFmtId="56" fontId="1" fillId="0" borderId="39" xfId="0" applyNumberFormat="1" applyFont="1" applyBorder="1" applyAlignment="1">
      <alignment horizontal="center" vertical="center" wrapText="1"/>
    </xf>
    <xf numFmtId="56" fontId="1" fillId="0" borderId="39" xfId="0" applyNumberFormat="1" applyFont="1" applyBorder="1" applyAlignment="1">
      <alignment horizontal="left" vertical="center" wrapText="1"/>
    </xf>
    <xf numFmtId="1" fontId="1" fillId="0" borderId="42" xfId="0" applyNumberFormat="1" applyFont="1" applyBorder="1" applyAlignment="1">
      <alignment vertical="center" wrapText="1"/>
    </xf>
    <xf numFmtId="1" fontId="1" fillId="0" borderId="31" xfId="0" applyNumberFormat="1" applyFont="1" applyBorder="1" applyAlignment="1">
      <alignment vertical="center" wrapText="1"/>
    </xf>
    <xf numFmtId="56" fontId="1" fillId="0" borderId="31" xfId="0" applyNumberFormat="1" applyFont="1" applyBorder="1" applyAlignment="1">
      <alignment horizontal="center" vertical="center" wrapText="1"/>
    </xf>
    <xf numFmtId="176" fontId="7" fillId="0" borderId="49" xfId="0" applyNumberFormat="1" applyFont="1" applyBorder="1" applyAlignment="1">
      <alignment vertical="center" wrapText="1"/>
    </xf>
    <xf numFmtId="0" fontId="1" fillId="0" borderId="50" xfId="0" applyNumberFormat="1" applyFont="1" applyBorder="1" applyAlignment="1">
      <alignment vertical="center" wrapText="1"/>
    </xf>
    <xf numFmtId="1" fontId="1" fillId="0" borderId="51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vertical="center" wrapText="1"/>
    </xf>
    <xf numFmtId="38" fontId="1" fillId="0" borderId="58" xfId="0" applyNumberFormat="1" applyFont="1" applyBorder="1" applyAlignment="1">
      <alignment vertical="center" wrapText="1"/>
    </xf>
    <xf numFmtId="0" fontId="1" fillId="0" borderId="59" xfId="0" applyFont="1" applyBorder="1" applyAlignment="1"/>
    <xf numFmtId="1" fontId="1" fillId="0" borderId="4" xfId="0" applyNumberFormat="1" applyFont="1" applyBorder="1" applyAlignment="1">
      <alignment vertical="center" wrapText="1"/>
    </xf>
    <xf numFmtId="176" fontId="1" fillId="0" borderId="4" xfId="0" applyNumberFormat="1" applyFont="1" applyBorder="1" applyAlignment="1">
      <alignment horizontal="center" vertical="center" wrapText="1"/>
    </xf>
    <xf numFmtId="38" fontId="7" fillId="0" borderId="4" xfId="0" applyNumberFormat="1" applyFont="1" applyBorder="1" applyAlignment="1">
      <alignment vertical="center" wrapText="1"/>
    </xf>
    <xf numFmtId="38" fontId="1" fillId="0" borderId="4" xfId="0" applyNumberFormat="1" applyFont="1" applyBorder="1" applyAlignment="1">
      <alignment vertical="center" wrapText="1"/>
    </xf>
    <xf numFmtId="176" fontId="7" fillId="0" borderId="4" xfId="0" applyNumberFormat="1" applyFont="1" applyBorder="1" applyAlignment="1">
      <alignment vertical="center" wrapText="1"/>
    </xf>
    <xf numFmtId="176" fontId="1" fillId="0" borderId="4" xfId="0" applyNumberFormat="1" applyFont="1" applyBorder="1" applyAlignment="1">
      <alignment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1" fontId="1" fillId="0" borderId="17" xfId="0" applyNumberFormat="1" applyFont="1" applyBorder="1" applyAlignment="1">
      <alignment horizontal="center" vertical="center" wrapText="1"/>
    </xf>
    <xf numFmtId="1" fontId="1" fillId="0" borderId="25" xfId="0" applyNumberFormat="1" applyFont="1" applyBorder="1" applyAlignment="1">
      <alignment vertical="center" wrapText="1"/>
    </xf>
    <xf numFmtId="0" fontId="1" fillId="0" borderId="36" xfId="0" applyNumberFormat="1" applyFont="1" applyBorder="1" applyAlignment="1">
      <alignment vertical="center" wrapText="1"/>
    </xf>
    <xf numFmtId="178" fontId="1" fillId="0" borderId="25" xfId="0" applyNumberFormat="1" applyFont="1" applyBorder="1" applyAlignment="1">
      <alignment horizontal="center" vertical="center" wrapText="1"/>
    </xf>
    <xf numFmtId="177" fontId="1" fillId="0" borderId="25" xfId="0" applyNumberFormat="1" applyFont="1" applyBorder="1" applyAlignment="1">
      <alignment horizontal="left" vertical="center" wrapText="1"/>
    </xf>
    <xf numFmtId="0" fontId="1" fillId="0" borderId="31" xfId="0" applyNumberFormat="1" applyFont="1" applyBorder="1" applyAlignment="1">
      <alignment horizontal="left" vertical="center" wrapText="1"/>
    </xf>
    <xf numFmtId="1" fontId="1" fillId="0" borderId="46" xfId="0" applyNumberFormat="1" applyFont="1" applyFill="1" applyBorder="1" applyAlignment="1">
      <alignment vertical="center" wrapText="1"/>
    </xf>
    <xf numFmtId="1" fontId="1" fillId="0" borderId="47" xfId="0" applyNumberFormat="1" applyFont="1" applyFill="1" applyBorder="1" applyAlignment="1">
      <alignment vertical="center" wrapText="1"/>
    </xf>
    <xf numFmtId="38" fontId="1" fillId="0" borderId="48" xfId="0" applyNumberFormat="1" applyFont="1" applyFill="1" applyBorder="1" applyAlignment="1">
      <alignment vertical="center" wrapText="1"/>
    </xf>
    <xf numFmtId="1" fontId="1" fillId="0" borderId="55" xfId="0" applyNumberFormat="1" applyFont="1" applyFill="1" applyBorder="1" applyAlignment="1">
      <alignment vertical="center" wrapText="1"/>
    </xf>
    <xf numFmtId="1" fontId="1" fillId="0" borderId="56" xfId="0" applyNumberFormat="1" applyFont="1" applyFill="1" applyBorder="1" applyAlignment="1">
      <alignment vertical="center" wrapText="1"/>
    </xf>
    <xf numFmtId="38" fontId="1" fillId="0" borderId="57" xfId="0" applyNumberFormat="1" applyFont="1" applyFill="1" applyBorder="1" applyAlignment="1">
      <alignment vertical="center" wrapText="1"/>
    </xf>
    <xf numFmtId="0" fontId="1" fillId="0" borderId="2" xfId="0" applyNumberFormat="1" applyFont="1" applyBorder="1" applyAlignment="1">
      <alignment vertical="center"/>
    </xf>
    <xf numFmtId="0" fontId="1" fillId="0" borderId="61" xfId="0" applyFont="1" applyFill="1" applyBorder="1" applyAlignment="1"/>
    <xf numFmtId="0" fontId="1" fillId="0" borderId="0" xfId="0" applyNumberFormat="1" applyFont="1" applyFill="1" applyAlignment="1"/>
    <xf numFmtId="0" fontId="0" fillId="0" borderId="0" xfId="0" applyFont="1" applyFill="1" applyAlignment="1">
      <alignment vertical="top" wrapText="1"/>
    </xf>
    <xf numFmtId="0" fontId="5" fillId="0" borderId="17" xfId="0" applyNumberFormat="1" applyFont="1" applyFill="1" applyBorder="1" applyAlignment="1">
      <alignment horizontal="center" vertical="center" wrapText="1"/>
    </xf>
    <xf numFmtId="38" fontId="5" fillId="0" borderId="17" xfId="0" applyNumberFormat="1" applyFont="1" applyFill="1" applyBorder="1" applyAlignment="1">
      <alignment horizontal="center" vertical="center" wrapText="1"/>
    </xf>
    <xf numFmtId="0" fontId="5" fillId="0" borderId="68" xfId="0" applyNumberFormat="1" applyFont="1" applyFill="1" applyBorder="1" applyAlignment="1">
      <alignment horizontal="center" vertical="center" wrapText="1"/>
    </xf>
    <xf numFmtId="0" fontId="6" fillId="0" borderId="25" xfId="0" applyNumberFormat="1" applyFont="1" applyFill="1" applyBorder="1" applyAlignment="1">
      <alignment vertical="center" wrapText="1"/>
    </xf>
    <xf numFmtId="179" fontId="1" fillId="0" borderId="76" xfId="0" applyNumberFormat="1" applyFont="1" applyFill="1" applyBorder="1" applyAlignment="1">
      <alignment vertical="center" wrapText="1"/>
    </xf>
    <xf numFmtId="0" fontId="5" fillId="0" borderId="31" xfId="0" applyNumberFormat="1" applyFont="1" applyFill="1" applyBorder="1" applyAlignment="1">
      <alignment vertical="center" wrapText="1"/>
    </xf>
    <xf numFmtId="178" fontId="5" fillId="0" borderId="31" xfId="0" applyNumberFormat="1" applyFont="1" applyFill="1" applyBorder="1" applyAlignment="1">
      <alignment horizontal="center" vertical="center" wrapText="1"/>
    </xf>
    <xf numFmtId="0" fontId="5" fillId="0" borderId="78" xfId="0" applyNumberFormat="1" applyFont="1" applyFill="1" applyBorder="1" applyAlignment="1">
      <alignment horizontal="center" vertical="center" wrapText="1"/>
    </xf>
    <xf numFmtId="179" fontId="1" fillId="0" borderId="68" xfId="0" applyNumberFormat="1" applyFont="1" applyFill="1" applyBorder="1" applyAlignment="1">
      <alignment vertical="center" wrapText="1"/>
    </xf>
    <xf numFmtId="0" fontId="6" fillId="0" borderId="39" xfId="0" applyNumberFormat="1" applyFont="1" applyFill="1" applyBorder="1" applyAlignment="1">
      <alignment vertical="center" wrapText="1"/>
    </xf>
    <xf numFmtId="178" fontId="5" fillId="0" borderId="39" xfId="0" applyNumberFormat="1" applyFont="1" applyFill="1" applyBorder="1" applyAlignment="1">
      <alignment horizontal="center" vertical="center" wrapText="1"/>
    </xf>
    <xf numFmtId="0" fontId="5" fillId="0" borderId="31" xfId="0" applyNumberFormat="1" applyFont="1" applyFill="1" applyBorder="1" applyAlignment="1">
      <alignment horizontal="center" vertical="center" wrapText="1"/>
    </xf>
    <xf numFmtId="176" fontId="1" fillId="0" borderId="60" xfId="0" applyNumberFormat="1" applyFont="1" applyFill="1" applyBorder="1" applyAlignment="1">
      <alignment horizontal="center" vertical="center" wrapText="1"/>
    </xf>
    <xf numFmtId="38" fontId="7" fillId="0" borderId="60" xfId="0" applyNumberFormat="1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vertical="center" wrapText="1"/>
    </xf>
    <xf numFmtId="38" fontId="1" fillId="0" borderId="55" xfId="0" applyNumberFormat="1" applyFont="1" applyFill="1" applyBorder="1" applyAlignment="1">
      <alignment vertical="center" wrapText="1"/>
    </xf>
    <xf numFmtId="178" fontId="5" fillId="0" borderId="63" xfId="0" applyNumberFormat="1" applyFont="1" applyFill="1" applyBorder="1" applyAlignment="1">
      <alignment horizontal="center" vertical="center" wrapText="1"/>
    </xf>
    <xf numFmtId="178" fontId="5" fillId="0" borderId="25" xfId="0" applyNumberFormat="1" applyFont="1" applyFill="1" applyBorder="1" applyAlignment="1">
      <alignment horizontal="center" vertical="center" wrapText="1"/>
    </xf>
    <xf numFmtId="38" fontId="1" fillId="0" borderId="26" xfId="0" applyNumberFormat="1" applyFont="1" applyFill="1" applyBorder="1" applyAlignment="1">
      <alignment vertical="center"/>
    </xf>
    <xf numFmtId="38" fontId="5" fillId="0" borderId="35" xfId="0" applyNumberFormat="1" applyFont="1" applyFill="1" applyBorder="1" applyAlignment="1">
      <alignment vertical="center"/>
    </xf>
    <xf numFmtId="178" fontId="5" fillId="0" borderId="74" xfId="0" applyNumberFormat="1" applyFont="1" applyFill="1" applyBorder="1" applyAlignment="1">
      <alignment horizontal="center" vertical="center" wrapText="1"/>
    </xf>
    <xf numFmtId="38" fontId="1" fillId="0" borderId="41" xfId="0" applyNumberFormat="1" applyFont="1" applyFill="1" applyBorder="1" applyAlignment="1">
      <alignment vertical="center"/>
    </xf>
    <xf numFmtId="178" fontId="5" fillId="0" borderId="85" xfId="0" applyNumberFormat="1" applyFont="1" applyFill="1" applyBorder="1" applyAlignment="1">
      <alignment horizontal="center" vertical="center" wrapText="1"/>
    </xf>
    <xf numFmtId="0" fontId="5" fillId="0" borderId="85" xfId="0" applyNumberFormat="1" applyFont="1" applyFill="1" applyBorder="1" applyAlignment="1">
      <alignment horizontal="center" vertical="center" wrapText="1"/>
    </xf>
    <xf numFmtId="38" fontId="5" fillId="0" borderId="86" xfId="0" applyNumberFormat="1" applyFont="1" applyFill="1" applyBorder="1" applyAlignment="1">
      <alignment vertical="center"/>
    </xf>
    <xf numFmtId="0" fontId="5" fillId="0" borderId="89" xfId="0" applyNumberFormat="1" applyFont="1" applyFill="1" applyBorder="1" applyAlignment="1">
      <alignment horizontal="center" vertical="center" wrapText="1"/>
    </xf>
    <xf numFmtId="0" fontId="5" fillId="0" borderId="90" xfId="0" applyNumberFormat="1" applyFont="1" applyFill="1" applyBorder="1" applyAlignment="1">
      <alignment horizontal="center" vertical="center" wrapText="1"/>
    </xf>
    <xf numFmtId="0" fontId="5" fillId="0" borderId="91" xfId="0" applyNumberFormat="1" applyFont="1" applyFill="1" applyBorder="1" applyAlignment="1">
      <alignment horizontal="center" vertical="center" wrapText="1"/>
    </xf>
    <xf numFmtId="0" fontId="5" fillId="0" borderId="94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center" wrapText="1"/>
    </xf>
    <xf numFmtId="0" fontId="6" fillId="0" borderId="98" xfId="0" applyNumberFormat="1" applyFont="1" applyFill="1" applyBorder="1" applyAlignment="1">
      <alignment vertical="center" wrapText="1"/>
    </xf>
    <xf numFmtId="178" fontId="5" fillId="0" borderId="97" xfId="0" applyNumberFormat="1" applyFont="1" applyFill="1" applyBorder="1" applyAlignment="1">
      <alignment horizontal="center" vertical="center" wrapText="1"/>
    </xf>
    <xf numFmtId="178" fontId="5" fillId="0" borderId="98" xfId="0" applyNumberFormat="1" applyFont="1" applyFill="1" applyBorder="1" applyAlignment="1">
      <alignment horizontal="center" vertical="center" wrapText="1"/>
    </xf>
    <xf numFmtId="38" fontId="1" fillId="0" borderId="99" xfId="0" applyNumberFormat="1" applyFont="1" applyFill="1" applyBorder="1" applyAlignment="1">
      <alignment vertical="center"/>
    </xf>
    <xf numFmtId="0" fontId="5" fillId="0" borderId="104" xfId="0" applyNumberFormat="1" applyFont="1" applyFill="1" applyBorder="1" applyAlignment="1">
      <alignment vertical="center" wrapText="1"/>
    </xf>
    <xf numFmtId="178" fontId="5" fillId="0" borderId="104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/>
    <xf numFmtId="0" fontId="11" fillId="0" borderId="0" xfId="0" applyFont="1" applyFill="1" applyAlignment="1">
      <alignment vertical="top" wrapText="1"/>
    </xf>
    <xf numFmtId="1" fontId="1" fillId="0" borderId="0" xfId="0" applyNumberFormat="1" applyFont="1" applyFill="1" applyBorder="1" applyAlignment="1">
      <alignment vertical="center" wrapText="1"/>
    </xf>
    <xf numFmtId="0" fontId="9" fillId="0" borderId="0" xfId="0" applyNumberFormat="1" applyFont="1" applyFill="1" applyBorder="1" applyAlignment="1">
      <alignment vertical="center" wrapText="1"/>
    </xf>
    <xf numFmtId="176" fontId="7" fillId="0" borderId="55" xfId="0" applyNumberFormat="1" applyFont="1" applyFill="1" applyBorder="1" applyAlignment="1">
      <alignment vertical="center" wrapText="1"/>
    </xf>
    <xf numFmtId="176" fontId="5" fillId="0" borderId="111" xfId="0" applyNumberFormat="1" applyFont="1" applyFill="1" applyBorder="1" applyAlignment="1">
      <alignment vertical="center" wrapText="1"/>
    </xf>
    <xf numFmtId="176" fontId="5" fillId="0" borderId="112" xfId="0" applyNumberFormat="1" applyFont="1" applyFill="1" applyBorder="1" applyAlignment="1">
      <alignment vertical="center" wrapText="1"/>
    </xf>
    <xf numFmtId="176" fontId="5" fillId="0" borderId="115" xfId="0" applyNumberFormat="1" applyFont="1" applyFill="1" applyBorder="1" applyAlignment="1">
      <alignment vertical="center" wrapText="1"/>
    </xf>
    <xf numFmtId="176" fontId="5" fillId="0" borderId="116" xfId="0" applyNumberFormat="1" applyFont="1" applyFill="1" applyBorder="1" applyAlignment="1">
      <alignment vertical="center" wrapText="1"/>
    </xf>
    <xf numFmtId="0" fontId="1" fillId="0" borderId="55" xfId="0" applyFont="1" applyFill="1" applyBorder="1" applyAlignment="1"/>
    <xf numFmtId="0" fontId="1" fillId="0" borderId="123" xfId="0" applyFont="1" applyFill="1" applyBorder="1" applyAlignment="1"/>
    <xf numFmtId="0" fontId="1" fillId="0" borderId="0" xfId="0" applyFont="1" applyFill="1" applyBorder="1" applyAlignment="1"/>
    <xf numFmtId="38" fontId="5" fillId="0" borderId="79" xfId="0" applyNumberFormat="1" applyFont="1" applyFill="1" applyBorder="1" applyAlignment="1">
      <alignment vertical="center"/>
    </xf>
    <xf numFmtId="179" fontId="1" fillId="0" borderId="80" xfId="0" applyNumberFormat="1" applyFont="1" applyFill="1" applyBorder="1" applyAlignment="1">
      <alignment vertical="center" wrapText="1"/>
    </xf>
    <xf numFmtId="1" fontId="5" fillId="0" borderId="124" xfId="0" applyNumberFormat="1" applyFont="1" applyFill="1" applyBorder="1" applyAlignment="1">
      <alignment horizontal="centerContinuous" vertical="center"/>
    </xf>
    <xf numFmtId="38" fontId="5" fillId="0" borderId="125" xfId="0" applyNumberFormat="1" applyFont="1" applyFill="1" applyBorder="1" applyAlignment="1">
      <alignment horizontal="centerContinuous" vertical="center"/>
    </xf>
    <xf numFmtId="179" fontId="1" fillId="0" borderId="126" xfId="0" applyNumberFormat="1" applyFont="1" applyFill="1" applyBorder="1" applyAlignment="1">
      <alignment vertical="center" wrapText="1"/>
    </xf>
    <xf numFmtId="1" fontId="1" fillId="0" borderId="121" xfId="0" applyNumberFormat="1" applyFont="1" applyFill="1" applyBorder="1" applyAlignment="1">
      <alignment vertical="center" wrapText="1"/>
    </xf>
    <xf numFmtId="1" fontId="1" fillId="0" borderId="122" xfId="0" applyNumberFormat="1" applyFont="1" applyFill="1" applyBorder="1" applyAlignment="1">
      <alignment vertical="center" wrapText="1"/>
    </xf>
    <xf numFmtId="1" fontId="1" fillId="0" borderId="120" xfId="0" applyNumberFormat="1" applyFont="1" applyFill="1" applyBorder="1" applyAlignment="1">
      <alignment vertical="center" wrapText="1"/>
    </xf>
    <xf numFmtId="1" fontId="1" fillId="0" borderId="119" xfId="0" applyNumberFormat="1" applyFont="1" applyFill="1" applyBorder="1" applyAlignment="1">
      <alignment vertical="center" wrapText="1"/>
    </xf>
    <xf numFmtId="0" fontId="5" fillId="0" borderId="88" xfId="0" applyNumberFormat="1" applyFont="1" applyFill="1" applyBorder="1" applyAlignment="1">
      <alignment vertical="center" wrapText="1"/>
    </xf>
    <xf numFmtId="0" fontId="5" fillId="0" borderId="74" xfId="0" applyNumberFormat="1" applyFont="1" applyFill="1" applyBorder="1" applyAlignment="1">
      <alignment vertical="center" wrapText="1"/>
    </xf>
    <xf numFmtId="0" fontId="5" fillId="0" borderId="84" xfId="0" applyNumberFormat="1" applyFont="1" applyFill="1" applyBorder="1" applyAlignment="1">
      <alignment vertical="center" wrapText="1"/>
    </xf>
    <xf numFmtId="0" fontId="5" fillId="0" borderId="97" xfId="0" applyNumberFormat="1" applyFont="1" applyFill="1" applyBorder="1" applyAlignment="1">
      <alignment vertical="center" wrapText="1"/>
    </xf>
    <xf numFmtId="0" fontId="5" fillId="0" borderId="101" xfId="0" applyNumberFormat="1" applyFont="1" applyFill="1" applyBorder="1" applyAlignment="1">
      <alignment vertical="center" wrapText="1"/>
    </xf>
    <xf numFmtId="0" fontId="5" fillId="0" borderId="87" xfId="0" applyNumberFormat="1" applyFont="1" applyFill="1" applyBorder="1" applyAlignment="1">
      <alignment vertical="center" wrapText="1"/>
    </xf>
    <xf numFmtId="0" fontId="5" fillId="0" borderId="63" xfId="0" applyNumberFormat="1" applyFont="1" applyFill="1" applyBorder="1" applyAlignment="1">
      <alignment vertical="center" wrapText="1"/>
    </xf>
    <xf numFmtId="0" fontId="5" fillId="0" borderId="72" xfId="0" applyNumberFormat="1" applyFont="1" applyFill="1" applyBorder="1" applyAlignment="1">
      <alignment vertical="center" wrapText="1"/>
    </xf>
    <xf numFmtId="0" fontId="5" fillId="0" borderId="118" xfId="0" applyNumberFormat="1" applyFont="1" applyFill="1" applyBorder="1" applyAlignment="1">
      <alignment vertical="center" wrapText="1"/>
    </xf>
    <xf numFmtId="38" fontId="1" fillId="0" borderId="74" xfId="0" applyNumberFormat="1" applyFont="1" applyFill="1" applyBorder="1" applyAlignment="1">
      <alignment vertical="center" wrapText="1"/>
    </xf>
    <xf numFmtId="38" fontId="1" fillId="0" borderId="84" xfId="0" applyNumberFormat="1" applyFont="1" applyFill="1" applyBorder="1" applyAlignment="1">
      <alignment vertical="center" wrapText="1"/>
    </xf>
    <xf numFmtId="38" fontId="5" fillId="0" borderId="102" xfId="0" applyNumberFormat="1" applyFont="1" applyFill="1" applyBorder="1" applyAlignment="1">
      <alignment horizontal="right" vertical="center" wrapText="1"/>
    </xf>
    <xf numFmtId="38" fontId="5" fillId="0" borderId="103" xfId="0" applyNumberFormat="1" applyFont="1" applyFill="1" applyBorder="1" applyAlignment="1">
      <alignment vertical="center" wrapText="1"/>
    </xf>
    <xf numFmtId="38" fontId="1" fillId="0" borderId="97" xfId="0" applyNumberFormat="1" applyFont="1" applyFill="1" applyBorder="1" applyAlignment="1">
      <alignment vertical="center" wrapText="1"/>
    </xf>
    <xf numFmtId="38" fontId="1" fillId="0" borderId="101" xfId="0" applyNumberFormat="1" applyFont="1" applyFill="1" applyBorder="1" applyAlignment="1">
      <alignment vertical="center" wrapText="1"/>
    </xf>
    <xf numFmtId="38" fontId="5" fillId="0" borderId="113" xfId="0" applyNumberFormat="1" applyFont="1" applyFill="1" applyBorder="1" applyAlignment="1">
      <alignment horizontal="right" vertical="center" wrapText="1"/>
    </xf>
    <xf numFmtId="38" fontId="5" fillId="0" borderId="114" xfId="0" applyNumberFormat="1" applyFont="1" applyFill="1" applyBorder="1" applyAlignment="1">
      <alignment vertical="center" wrapText="1"/>
    </xf>
    <xf numFmtId="0" fontId="1" fillId="0" borderId="92" xfId="0" applyNumberFormat="1" applyFont="1" applyFill="1" applyBorder="1" applyAlignment="1">
      <alignment vertical="center" wrapText="1"/>
    </xf>
    <xf numFmtId="1" fontId="1" fillId="0" borderId="93" xfId="0" applyNumberFormat="1" applyFont="1" applyFill="1" applyBorder="1" applyAlignment="1">
      <alignment vertical="center" wrapText="1"/>
    </xf>
    <xf numFmtId="1" fontId="1" fillId="0" borderId="95" xfId="0" applyNumberFormat="1" applyFont="1" applyFill="1" applyBorder="1" applyAlignment="1">
      <alignment vertical="center" wrapText="1"/>
    </xf>
    <xf numFmtId="38" fontId="1" fillId="0" borderId="107" xfId="0" applyNumberFormat="1" applyFont="1" applyFill="1" applyBorder="1" applyAlignment="1">
      <alignment vertical="center" wrapText="1"/>
    </xf>
    <xf numFmtId="38" fontId="1" fillId="0" borderId="110" xfId="0" applyNumberFormat="1" applyFont="1" applyFill="1" applyBorder="1" applyAlignment="1">
      <alignment vertical="center" wrapText="1"/>
    </xf>
    <xf numFmtId="0" fontId="5" fillId="0" borderId="105" xfId="0" applyNumberFormat="1" applyFont="1" applyFill="1" applyBorder="1" applyAlignment="1">
      <alignment horizontal="center" vertical="center" wrapText="1"/>
    </xf>
    <xf numFmtId="176" fontId="5" fillId="0" borderId="106" xfId="0" applyNumberFormat="1" applyFont="1" applyFill="1" applyBorder="1" applyAlignment="1">
      <alignment horizontal="center" vertical="center" wrapText="1"/>
    </xf>
    <xf numFmtId="176" fontId="5" fillId="0" borderId="108" xfId="0" applyNumberFormat="1" applyFont="1" applyFill="1" applyBorder="1" applyAlignment="1">
      <alignment horizontal="center" vertical="center" wrapText="1"/>
    </xf>
    <xf numFmtId="176" fontId="5" fillId="0" borderId="109" xfId="0" applyNumberFormat="1" applyFont="1" applyFill="1" applyBorder="1" applyAlignment="1">
      <alignment horizontal="center" vertical="center" wrapText="1"/>
    </xf>
    <xf numFmtId="0" fontId="5" fillId="0" borderId="96" xfId="0" applyNumberFormat="1" applyFont="1" applyFill="1" applyBorder="1" applyAlignment="1">
      <alignment horizontal="center" vertical="center" wrapText="1"/>
    </xf>
    <xf numFmtId="1" fontId="5" fillId="0" borderId="100" xfId="0" applyNumberFormat="1" applyFont="1" applyFill="1" applyBorder="1" applyAlignment="1">
      <alignment horizontal="center" vertical="center" wrapText="1"/>
    </xf>
    <xf numFmtId="0" fontId="5" fillId="0" borderId="73" xfId="0" applyNumberFormat="1" applyFont="1" applyFill="1" applyBorder="1" applyAlignment="1">
      <alignment horizontal="center" vertical="center" wrapText="1"/>
    </xf>
    <xf numFmtId="1" fontId="5" fillId="0" borderId="83" xfId="0" applyNumberFormat="1" applyFont="1" applyFill="1" applyBorder="1" applyAlignment="1">
      <alignment horizontal="center" vertical="center" wrapText="1"/>
    </xf>
    <xf numFmtId="0" fontId="1" fillId="0" borderId="92" xfId="0" applyNumberFormat="1" applyFont="1" applyFill="1" applyBorder="1" applyAlignment="1">
      <alignment horizontal="center" vertical="center"/>
    </xf>
    <xf numFmtId="1" fontId="1" fillId="0" borderId="93" xfId="0" applyNumberFormat="1" applyFont="1" applyFill="1" applyBorder="1" applyAlignment="1">
      <alignment horizontal="center" vertical="center"/>
    </xf>
    <xf numFmtId="0" fontId="5" fillId="0" borderId="77" xfId="0" applyNumberFormat="1" applyFont="1" applyFill="1" applyBorder="1" applyAlignment="1">
      <alignment horizontal="center" vertical="center" wrapText="1"/>
    </xf>
    <xf numFmtId="1" fontId="5" fillId="0" borderId="75" xfId="0" applyNumberFormat="1" applyFont="1" applyFill="1" applyBorder="1" applyAlignment="1">
      <alignment horizontal="center" vertical="center" wrapText="1"/>
    </xf>
    <xf numFmtId="38" fontId="1" fillId="0" borderId="63" xfId="0" applyNumberFormat="1" applyFont="1" applyFill="1" applyBorder="1" applyAlignment="1">
      <alignment vertical="center" wrapText="1"/>
    </xf>
    <xf numFmtId="38" fontId="1" fillId="0" borderId="72" xfId="0" applyNumberFormat="1" applyFont="1" applyFill="1" applyBorder="1" applyAlignment="1">
      <alignment vertical="center" wrapText="1"/>
    </xf>
    <xf numFmtId="0" fontId="5" fillId="0" borderId="62" xfId="0" applyNumberFormat="1" applyFont="1" applyFill="1" applyBorder="1" applyAlignment="1">
      <alignment horizontal="center" vertical="center" wrapText="1"/>
    </xf>
    <xf numFmtId="1" fontId="5" fillId="0" borderId="69" xfId="0" applyNumberFormat="1" applyFont="1" applyFill="1" applyBorder="1" applyAlignment="1">
      <alignment horizontal="center" vertical="center" wrapText="1"/>
    </xf>
    <xf numFmtId="0" fontId="5" fillId="0" borderId="65" xfId="0" applyNumberFormat="1" applyFont="1" applyFill="1" applyBorder="1" applyAlignment="1">
      <alignment horizontal="center" vertical="center" wrapText="1"/>
    </xf>
    <xf numFmtId="1" fontId="5" fillId="0" borderId="66" xfId="0" applyNumberFormat="1" applyFont="1" applyFill="1" applyBorder="1" applyAlignment="1">
      <alignment horizontal="center" vertical="center" wrapText="1"/>
    </xf>
    <xf numFmtId="0" fontId="5" fillId="0" borderId="81" xfId="0" applyNumberFormat="1" applyFont="1" applyFill="1" applyBorder="1" applyAlignment="1">
      <alignment horizontal="center" vertical="center" wrapText="1"/>
    </xf>
    <xf numFmtId="38" fontId="5" fillId="0" borderId="67" xfId="0" applyNumberFormat="1" applyFont="1" applyFill="1" applyBorder="1" applyAlignment="1">
      <alignment horizontal="center" vertical="center" wrapText="1"/>
    </xf>
    <xf numFmtId="0" fontId="5" fillId="0" borderId="82" xfId="0" applyNumberFormat="1" applyFont="1" applyFill="1" applyBorder="1" applyAlignment="1">
      <alignment horizontal="center" vertical="center" wrapText="1"/>
    </xf>
    <xf numFmtId="1" fontId="5" fillId="0" borderId="64" xfId="0" applyNumberFormat="1" applyFont="1" applyFill="1" applyBorder="1" applyAlignment="1">
      <alignment vertical="center" wrapText="1"/>
    </xf>
    <xf numFmtId="0" fontId="5" fillId="0" borderId="117" xfId="0" applyNumberFormat="1" applyFont="1" applyFill="1" applyBorder="1" applyAlignment="1">
      <alignment horizontal="center" vertical="center" wrapText="1"/>
    </xf>
    <xf numFmtId="1" fontId="5" fillId="0" borderId="87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vertical="center" wrapText="1"/>
    </xf>
    <xf numFmtId="1" fontId="3" fillId="0" borderId="4" xfId="0" applyNumberFormat="1" applyFont="1" applyBorder="1" applyAlignment="1">
      <alignment vertical="center" wrapText="1"/>
    </xf>
    <xf numFmtId="1" fontId="3" fillId="0" borderId="7" xfId="0" applyNumberFormat="1" applyFont="1" applyBorder="1" applyAlignment="1">
      <alignment vertical="center" wrapText="1"/>
    </xf>
    <xf numFmtId="0" fontId="2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 wrapText="1"/>
    </xf>
    <xf numFmtId="1" fontId="1" fillId="0" borderId="24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176" fontId="1" fillId="0" borderId="14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38" fontId="1" fillId="0" borderId="20" xfId="0" applyNumberFormat="1" applyFont="1" applyBorder="1" applyAlignment="1">
      <alignment horizontal="center" vertical="center" wrapText="1"/>
    </xf>
    <xf numFmtId="0" fontId="1" fillId="0" borderId="22" xfId="0" applyNumberFormat="1" applyFont="1" applyBorder="1" applyAlignment="1">
      <alignment horizontal="center" vertical="center" wrapText="1"/>
    </xf>
    <xf numFmtId="1" fontId="1" fillId="0" borderId="23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1" fontId="1" fillId="0" borderId="16" xfId="0" applyNumberFormat="1" applyFont="1" applyBorder="1" applyAlignment="1">
      <alignment vertical="center" wrapText="1"/>
    </xf>
    <xf numFmtId="38" fontId="7" fillId="0" borderId="40" xfId="0" applyNumberFormat="1" applyFont="1" applyBorder="1" applyAlignment="1">
      <alignment vertical="center" wrapText="1"/>
    </xf>
    <xf numFmtId="38" fontId="7" fillId="0" borderId="34" xfId="0" applyNumberFormat="1" applyFont="1" applyBorder="1" applyAlignment="1">
      <alignment vertical="center" wrapText="1"/>
    </xf>
    <xf numFmtId="0" fontId="1" fillId="0" borderId="38" xfId="0" applyNumberFormat="1" applyFont="1" applyBorder="1" applyAlignment="1">
      <alignment vertical="center" wrapText="1"/>
    </xf>
    <xf numFmtId="1" fontId="1" fillId="0" borderId="30" xfId="0" applyNumberFormat="1" applyFont="1" applyBorder="1" applyAlignment="1">
      <alignment vertical="center" wrapText="1"/>
    </xf>
    <xf numFmtId="0" fontId="1" fillId="0" borderId="27" xfId="0" applyNumberFormat="1" applyFont="1" applyBorder="1" applyAlignment="1">
      <alignment vertical="center" wrapText="1"/>
    </xf>
    <xf numFmtId="1" fontId="1" fillId="0" borderId="7" xfId="0" applyNumberFormat="1" applyFont="1" applyBorder="1" applyAlignment="1">
      <alignment vertical="center" wrapText="1"/>
    </xf>
    <xf numFmtId="0" fontId="1" fillId="0" borderId="9" xfId="0" applyNumberFormat="1" applyFont="1" applyBorder="1" applyAlignment="1">
      <alignment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1" fontId="1" fillId="0" borderId="19" xfId="0" applyNumberFormat="1" applyFont="1" applyBorder="1" applyAlignment="1">
      <alignment horizontal="center" vertical="center" wrapText="1"/>
    </xf>
    <xf numFmtId="38" fontId="1" fillId="0" borderId="32" xfId="0" applyNumberFormat="1" applyFont="1" applyBorder="1" applyAlignment="1">
      <alignment vertical="center" wrapText="1"/>
    </xf>
    <xf numFmtId="38" fontId="1" fillId="0" borderId="33" xfId="0" applyNumberFormat="1" applyFont="1" applyBorder="1" applyAlignment="1">
      <alignment vertical="center" wrapText="1"/>
    </xf>
    <xf numFmtId="0" fontId="1" fillId="0" borderId="49" xfId="0" applyNumberFormat="1" applyFont="1" applyBorder="1" applyAlignment="1">
      <alignment vertical="center" wrapText="1"/>
    </xf>
    <xf numFmtId="1" fontId="1" fillId="0" borderId="50" xfId="0" applyNumberFormat="1" applyFont="1" applyBorder="1" applyAlignment="1">
      <alignment vertical="center" wrapText="1"/>
    </xf>
    <xf numFmtId="38" fontId="1" fillId="0" borderId="32" xfId="0" applyNumberFormat="1" applyFont="1" applyBorder="1" applyAlignment="1">
      <alignment horizontal="right" vertical="center" wrapText="1"/>
    </xf>
    <xf numFmtId="38" fontId="7" fillId="0" borderId="11" xfId="0" applyNumberFormat="1" applyFont="1" applyBorder="1" applyAlignment="1">
      <alignment vertical="center" wrapText="1"/>
    </xf>
    <xf numFmtId="38" fontId="1" fillId="0" borderId="70" xfId="0" applyNumberFormat="1" applyFont="1" applyBorder="1" applyAlignment="1">
      <alignment vertical="center" wrapText="1"/>
    </xf>
    <xf numFmtId="38" fontId="1" fillId="0" borderId="71" xfId="0" applyNumberFormat="1" applyFont="1" applyBorder="1" applyAlignment="1">
      <alignment vertical="center" wrapText="1"/>
    </xf>
    <xf numFmtId="38" fontId="7" fillId="0" borderId="74" xfId="0" applyNumberFormat="1" applyFont="1" applyBorder="1" applyAlignment="1">
      <alignment vertical="center" wrapText="1"/>
    </xf>
    <xf numFmtId="38" fontId="7" fillId="0" borderId="72" xfId="0" applyNumberFormat="1" applyFont="1" applyBorder="1" applyAlignment="1">
      <alignment vertical="center" wrapText="1"/>
    </xf>
    <xf numFmtId="0" fontId="1" fillId="0" borderId="73" xfId="0" applyNumberFormat="1" applyFont="1" applyBorder="1" applyAlignment="1">
      <alignment vertical="center" wrapText="1"/>
    </xf>
    <xf numFmtId="0" fontId="1" fillId="0" borderId="69" xfId="0" applyNumberFormat="1" applyFont="1" applyBorder="1" applyAlignment="1">
      <alignment vertical="center" wrapText="1"/>
    </xf>
    <xf numFmtId="0" fontId="3" fillId="0" borderId="3" xfId="0" applyNumberFormat="1" applyFont="1" applyBorder="1" applyAlignment="1">
      <alignment horizontal="center" vertical="center"/>
    </xf>
    <xf numFmtId="38" fontId="7" fillId="0" borderId="45" xfId="0" applyNumberFormat="1" applyFont="1" applyBorder="1" applyAlignment="1">
      <alignment vertical="center" wrapText="1"/>
    </xf>
    <xf numFmtId="38" fontId="7" fillId="0" borderId="54" xfId="0" applyNumberFormat="1" applyFont="1" applyBorder="1" applyAlignment="1">
      <alignment vertical="center" wrapText="1"/>
    </xf>
    <xf numFmtId="0" fontId="1" fillId="0" borderId="43" xfId="0" applyNumberFormat="1" applyFont="1" applyBorder="1" applyAlignment="1">
      <alignment horizontal="center" vertical="center" wrapText="1"/>
    </xf>
    <xf numFmtId="176" fontId="1" fillId="0" borderId="44" xfId="0" applyNumberFormat="1" applyFont="1" applyBorder="1" applyAlignment="1">
      <alignment horizontal="center" vertical="center" wrapText="1"/>
    </xf>
    <xf numFmtId="176" fontId="1" fillId="0" borderId="52" xfId="0" applyNumberFormat="1" applyFont="1" applyBorder="1" applyAlignment="1">
      <alignment horizontal="center" vertical="center" wrapText="1"/>
    </xf>
    <xf numFmtId="176" fontId="1" fillId="0" borderId="53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DD0806"/>
      <rgbColor rgb="FFAAAAAA"/>
      <rgbColor rgb="FFC0C0C0"/>
      <rgbColor rgb="FF515151"/>
      <rgbColor rgb="FF00999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746233</xdr:colOff>
      <xdr:row>0</xdr:row>
      <xdr:rowOff>178048</xdr:rowOff>
    </xdr:from>
    <xdr:to>
      <xdr:col>14</xdr:col>
      <xdr:colOff>1788256</xdr:colOff>
      <xdr:row>1</xdr:row>
      <xdr:rowOff>204429</xdr:rowOff>
    </xdr:to>
    <xdr:grpSp>
      <xdr:nvGrpSpPr>
        <xdr:cNvPr id="9" name="Group 9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9921983" y="178048"/>
          <a:ext cx="5931523" cy="661381"/>
          <a:chOff x="19049" y="49841"/>
          <a:chExt cx="6182800" cy="664556"/>
        </a:xfrm>
      </xdr:grpSpPr>
      <xdr:grpSp>
        <xdr:nvGrpSpPr>
          <xdr:cNvPr id="5" name="Group 5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GrpSpPr/>
        </xdr:nvGrpSpPr>
        <xdr:grpSpPr>
          <a:xfrm>
            <a:off x="3342870" y="49841"/>
            <a:ext cx="2858981" cy="664557"/>
            <a:chOff x="0" y="0"/>
            <a:chExt cx="2858979" cy="664556"/>
          </a:xfrm>
        </xdr:grpSpPr>
        <xdr:sp macro="" textlink="">
          <xdr:nvSpPr>
            <xdr:cNvPr id="2" name="Shape 2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/>
          </xdr:nvSpPr>
          <xdr:spPr>
            <a:xfrm>
              <a:off x="779092" y="0"/>
              <a:ext cx="2041788" cy="577875"/>
            </a:xfrm>
            <a:prstGeom prst="rect">
              <a:avLst/>
            </a:prstGeom>
            <a:solidFill>
              <a:srgbClr val="FFFFFF"/>
            </a:solidFill>
            <a:ln w="25400" cap="flat">
              <a:solidFill>
                <a:srgbClr val="FF0000"/>
              </a:solidFill>
              <a:prstDash val="solid"/>
              <a:round/>
            </a:ln>
            <a:effectLst/>
          </xdr:spPr>
          <xdr:txBody>
            <a:bodyPr/>
            <a:lstStyle/>
            <a:p>
              <a:pPr lvl="0"/>
              <a:endParaRPr/>
            </a:p>
          </xdr:txBody>
        </xdr:sp>
        <xdr:sp macro="" textlink="">
          <xdr:nvSpPr>
            <xdr:cNvPr id="3" name="Shape 3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SpPr/>
          </xdr:nvSpPr>
          <xdr:spPr>
            <a:xfrm>
              <a:off x="0" y="252820"/>
              <a:ext cx="782686" cy="288938"/>
            </a:xfrm>
            <a:custGeom>
              <a:avLst/>
              <a:gdLst/>
              <a:ahLst/>
              <a:cxnLst>
                <a:cxn ang="0">
                  <a:pos x="wd2" y="hd2"/>
                </a:cxn>
                <a:cxn ang="5400000">
                  <a:pos x="wd2" y="hd2"/>
                </a:cxn>
                <a:cxn ang="10800000">
                  <a:pos x="wd2" y="hd2"/>
                </a:cxn>
                <a:cxn ang="16200000">
                  <a:pos x="wd2" y="hd2"/>
                </a:cxn>
              </a:cxnLst>
              <a:rect l="0" t="0" r="r" b="b"/>
              <a:pathLst>
                <a:path w="21600" h="21600" extrusionOk="0">
                  <a:moveTo>
                    <a:pt x="0" y="4500"/>
                  </a:moveTo>
                  <a:lnTo>
                    <a:pt x="4915" y="21600"/>
                  </a:lnTo>
                  <a:lnTo>
                    <a:pt x="21600" y="0"/>
                  </a:lnTo>
                </a:path>
              </a:pathLst>
            </a:custGeom>
            <a:noFill/>
            <a:ln w="25400" cap="flat">
              <a:solidFill>
                <a:srgbClr val="FF0000"/>
              </a:solidFill>
              <a:prstDash val="solid"/>
              <a:round/>
            </a:ln>
            <a:effectLst/>
          </xdr:spPr>
          <xdr:txBody>
            <a:bodyPr/>
            <a:lstStyle/>
            <a:p>
              <a:pPr lvl="0"/>
              <a:endParaRPr/>
            </a:p>
          </xdr:txBody>
        </xdr:sp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/>
          </xdr:nvSpPr>
          <xdr:spPr>
            <a:xfrm>
              <a:off x="779092" y="0"/>
              <a:ext cx="2079888" cy="664557"/>
            </a:xfrm>
            <a:prstGeom prst="rect">
              <a:avLst/>
            </a:prstGeom>
            <a:noFill/>
            <a:ln w="12700" cap="flat">
              <a:noFill/>
              <a:miter lim="400000"/>
            </a:ln>
            <a:effectLst/>
            <a:extLst>
              <a:ext uri="{C572A759-6A51-4108-AA02-DFA0A04FC94B}">
                <ma14:wrappingTextBoxFlag xmlns="" xmlns:r="http://schemas.openxmlformats.org/officeDocument/2006/relationships" xmlns:ma14="http://schemas.microsoft.com/office/mac/drawingml/2011/main" val="1"/>
              </a:ext>
            </a:extLst>
          </xdr:spPr>
          <xdr:txBody>
            <a:bodyPr wrap="square" lIns="22859" tIns="22859" rIns="22859" bIns="22859" numCol="1" anchor="ctr">
              <a:noAutofit/>
            </a:bodyPr>
            <a:lstStyle/>
            <a:p>
              <a:pPr marL="0" marR="0" lvl="0" indent="0" algn="l" defTabSz="45720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</a:pPr>
              <a:r>
                <a:rPr sz="1200" b="0" i="0" u="none" strike="noStrike" cap="none" spc="0" baseline="0">
                  <a:ln>
                    <a:noFill/>
                  </a:ln>
                  <a:solidFill>
                    <a:srgbClr val="DD0806"/>
                  </a:solidFill>
                  <a:uFillTx/>
                  <a:latin typeface="ＭＳ Ｐゴシック"/>
                  <a:ea typeface="ＭＳ Ｐゴシック"/>
                  <a:cs typeface="ＭＳ Ｐゴシック"/>
                  <a:sym typeface="ＭＳ Ｐゴシック"/>
                </a:rPr>
                <a:t>交付決定通知に記載されている金額をご入力ください</a:t>
              </a:r>
            </a:p>
          </xdr:txBody>
        </xdr:sp>
      </xdr:grpSp>
      <xdr:grpSp>
        <xdr:nvGrpSpPr>
          <xdr:cNvPr id="8" name="Group 8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GrpSpPr/>
        </xdr:nvGrpSpPr>
        <xdr:grpSpPr>
          <a:xfrm>
            <a:off x="19049" y="433165"/>
            <a:ext cx="3501571" cy="125207"/>
            <a:chOff x="0" y="0"/>
            <a:chExt cx="3501570" cy="125206"/>
          </a:xfrm>
        </xdr:grpSpPr>
        <xdr:sp macro="" textlink="">
          <xdr:nvSpPr>
            <xdr:cNvPr id="6" name="Shape 6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/>
          </xdr:nvSpPr>
          <xdr:spPr>
            <a:xfrm>
              <a:off x="66787" y="125206"/>
              <a:ext cx="3434784" cy="1"/>
            </a:xfrm>
            <a:prstGeom prst="line">
              <a:avLst/>
            </a:prstGeom>
            <a:noFill/>
            <a:ln w="25400" cap="flat">
              <a:solidFill>
                <a:srgbClr val="FF0000"/>
              </a:solidFill>
              <a:prstDash val="solid"/>
              <a:round/>
            </a:ln>
            <a:effectLst/>
          </xdr:spPr>
          <xdr:txBody>
            <a:bodyPr/>
            <a:lstStyle/>
            <a:p>
              <a:pPr lvl="0"/>
              <a:endParaRPr/>
            </a:p>
          </xdr:txBody>
        </xdr:sp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/>
          </xdr:nvSpPr>
          <xdr:spPr>
            <a:xfrm>
              <a:off x="-1" y="0"/>
              <a:ext cx="85871" cy="125207"/>
            </a:xfrm>
            <a:prstGeom prst="line">
              <a:avLst/>
            </a:prstGeom>
            <a:noFill/>
            <a:ln w="25400" cap="flat">
              <a:solidFill>
                <a:srgbClr val="FF0000"/>
              </a:solidFill>
              <a:prstDash val="solid"/>
              <a:round/>
            </a:ln>
            <a:effectLst/>
          </xdr:spPr>
          <xdr:txBody>
            <a:bodyPr/>
            <a:lstStyle/>
            <a:p>
              <a:pPr lvl="0"/>
              <a:endParaRPr/>
            </a:p>
          </xdr:txBody>
        </xdr:sp>
      </xdr:grpSp>
    </xdr:grp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R51"/>
  <sheetViews>
    <sheetView tabSelected="1" view="pageBreakPreview" zoomScaleNormal="100" zoomScaleSheetLayoutView="100" workbookViewId="0">
      <selection activeCell="J24" sqref="J24"/>
    </sheetView>
  </sheetViews>
  <sheetFormatPr defaultColWidth="6.59765625" defaultRowHeight="13.5" customHeight="1" x14ac:dyDescent="0.15"/>
  <cols>
    <col min="1" max="1" width="4.69921875" style="72" customWidth="1"/>
    <col min="2" max="2" width="15.69921875" style="72" customWidth="1"/>
    <col min="3" max="4" width="4.19921875" style="72" customWidth="1"/>
    <col min="5" max="5" width="8.19921875" style="72" customWidth="1"/>
    <col min="6" max="6" width="14.69921875" style="72" customWidth="1"/>
    <col min="7" max="7" width="5.69921875" style="72" customWidth="1"/>
    <col min="8" max="8" width="6.3984375" style="72" customWidth="1"/>
    <col min="9" max="9" width="8.19921875" style="72" customWidth="1"/>
    <col min="10" max="10" width="10.69921875" style="72" customWidth="1"/>
    <col min="11" max="11" width="18.69921875" style="72" customWidth="1"/>
    <col min="12" max="12" width="20.09765625" style="72" customWidth="1"/>
    <col min="13" max="252" width="6.59765625" style="72" customWidth="1"/>
    <col min="253" max="16384" width="6.59765625" style="73"/>
  </cols>
  <sheetData>
    <row r="1" spans="1:252" ht="30" customHeight="1" thickBot="1" x14ac:dyDescent="0.2">
      <c r="A1" s="101" t="s">
        <v>0</v>
      </c>
      <c r="B1" s="161"/>
      <c r="C1" s="162"/>
      <c r="D1" s="162"/>
      <c r="E1" s="102" t="s">
        <v>1</v>
      </c>
      <c r="F1" s="148" t="s">
        <v>66</v>
      </c>
      <c r="G1" s="149"/>
      <c r="H1" s="149"/>
      <c r="I1" s="149"/>
      <c r="J1" s="149"/>
      <c r="K1" s="150"/>
      <c r="L1" s="71"/>
    </row>
    <row r="2" spans="1:252" s="111" customFormat="1" ht="12.75" x14ac:dyDescent="0.15">
      <c r="A2" s="173" t="s">
        <v>3</v>
      </c>
      <c r="B2" s="99" t="s">
        <v>4</v>
      </c>
      <c r="C2" s="99" t="s">
        <v>5</v>
      </c>
      <c r="D2" s="99" t="s">
        <v>6</v>
      </c>
      <c r="E2" s="171" t="s">
        <v>60</v>
      </c>
      <c r="F2" s="99" t="s">
        <v>8</v>
      </c>
      <c r="G2" s="99" t="s">
        <v>9</v>
      </c>
      <c r="H2" s="99" t="s">
        <v>57</v>
      </c>
      <c r="I2" s="99" t="s">
        <v>11</v>
      </c>
      <c r="J2" s="100" t="s">
        <v>59</v>
      </c>
      <c r="K2" s="175" t="s">
        <v>14</v>
      </c>
      <c r="L2" s="163" t="s">
        <v>15</v>
      </c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  <c r="BM2" s="110"/>
      <c r="BN2" s="110"/>
      <c r="BO2" s="110"/>
      <c r="BP2" s="110"/>
      <c r="BQ2" s="110"/>
      <c r="BR2" s="110"/>
      <c r="BS2" s="110"/>
      <c r="BT2" s="110"/>
      <c r="BU2" s="110"/>
      <c r="BV2" s="110"/>
      <c r="BW2" s="110"/>
      <c r="BX2" s="110"/>
      <c r="BY2" s="110"/>
      <c r="BZ2" s="110"/>
      <c r="CA2" s="110"/>
      <c r="CB2" s="110"/>
      <c r="CC2" s="110"/>
      <c r="CD2" s="110"/>
      <c r="CE2" s="110"/>
      <c r="CF2" s="110"/>
      <c r="CG2" s="110"/>
      <c r="CH2" s="110"/>
      <c r="CI2" s="110"/>
      <c r="CJ2" s="110"/>
      <c r="CK2" s="110"/>
      <c r="CL2" s="110"/>
      <c r="CM2" s="110"/>
      <c r="CN2" s="110"/>
      <c r="CO2" s="110"/>
      <c r="CP2" s="110"/>
      <c r="CQ2" s="110"/>
      <c r="CR2" s="110"/>
      <c r="CS2" s="110"/>
      <c r="CT2" s="110"/>
      <c r="CU2" s="110"/>
      <c r="CV2" s="110"/>
      <c r="CW2" s="110"/>
      <c r="CX2" s="110"/>
      <c r="CY2" s="110"/>
      <c r="CZ2" s="110"/>
      <c r="DA2" s="110"/>
      <c r="DB2" s="110"/>
      <c r="DC2" s="110"/>
      <c r="DD2" s="110"/>
      <c r="DE2" s="110"/>
      <c r="DF2" s="110"/>
      <c r="DG2" s="110"/>
      <c r="DH2" s="110"/>
      <c r="DI2" s="110"/>
      <c r="DJ2" s="110"/>
      <c r="DK2" s="110"/>
      <c r="DL2" s="110"/>
      <c r="DM2" s="110"/>
      <c r="DN2" s="110"/>
      <c r="DO2" s="110"/>
      <c r="DP2" s="110"/>
      <c r="DQ2" s="110"/>
      <c r="DR2" s="110"/>
      <c r="DS2" s="110"/>
      <c r="DT2" s="110"/>
      <c r="DU2" s="110"/>
      <c r="DV2" s="110"/>
      <c r="DW2" s="110"/>
      <c r="DX2" s="110"/>
      <c r="DY2" s="110"/>
      <c r="DZ2" s="110"/>
      <c r="EA2" s="110"/>
      <c r="EB2" s="110"/>
      <c r="EC2" s="110"/>
      <c r="ED2" s="110"/>
      <c r="EE2" s="110"/>
      <c r="EF2" s="110"/>
      <c r="EG2" s="110"/>
      <c r="EH2" s="110"/>
      <c r="EI2" s="110"/>
      <c r="EJ2" s="110"/>
      <c r="EK2" s="110"/>
      <c r="EL2" s="110"/>
      <c r="EM2" s="110"/>
      <c r="EN2" s="110"/>
      <c r="EO2" s="110"/>
      <c r="EP2" s="110"/>
      <c r="EQ2" s="110"/>
      <c r="ER2" s="110"/>
      <c r="ES2" s="110"/>
      <c r="ET2" s="110"/>
      <c r="EU2" s="110"/>
      <c r="EV2" s="110"/>
      <c r="EW2" s="110"/>
      <c r="EX2" s="110"/>
      <c r="EY2" s="110"/>
      <c r="EZ2" s="110"/>
      <c r="FA2" s="110"/>
      <c r="FB2" s="110"/>
      <c r="FC2" s="110"/>
      <c r="FD2" s="110"/>
      <c r="FE2" s="110"/>
      <c r="FF2" s="110"/>
      <c r="FG2" s="110"/>
      <c r="FH2" s="110"/>
      <c r="FI2" s="110"/>
      <c r="FJ2" s="110"/>
      <c r="FK2" s="110"/>
      <c r="FL2" s="110"/>
      <c r="FM2" s="110"/>
      <c r="FN2" s="110"/>
      <c r="FO2" s="110"/>
      <c r="FP2" s="110"/>
      <c r="FQ2" s="110"/>
      <c r="FR2" s="110"/>
      <c r="FS2" s="110"/>
      <c r="FT2" s="110"/>
      <c r="FU2" s="110"/>
      <c r="FV2" s="110"/>
      <c r="FW2" s="110"/>
      <c r="FX2" s="110"/>
      <c r="FY2" s="110"/>
      <c r="FZ2" s="110"/>
      <c r="GA2" s="110"/>
      <c r="GB2" s="110"/>
      <c r="GC2" s="110"/>
      <c r="GD2" s="110"/>
      <c r="GE2" s="110"/>
      <c r="GF2" s="110"/>
      <c r="GG2" s="110"/>
      <c r="GH2" s="110"/>
      <c r="GI2" s="110"/>
      <c r="GJ2" s="110"/>
      <c r="GK2" s="110"/>
      <c r="GL2" s="110"/>
      <c r="GM2" s="110"/>
      <c r="GN2" s="110"/>
      <c r="GO2" s="110"/>
      <c r="GP2" s="110"/>
      <c r="GQ2" s="110"/>
      <c r="GR2" s="110"/>
      <c r="GS2" s="110"/>
      <c r="GT2" s="110"/>
      <c r="GU2" s="110"/>
      <c r="GV2" s="110"/>
      <c r="GW2" s="110"/>
      <c r="GX2" s="110"/>
      <c r="GY2" s="110"/>
      <c r="GZ2" s="110"/>
      <c r="HA2" s="110"/>
      <c r="HB2" s="110"/>
      <c r="HC2" s="110"/>
      <c r="HD2" s="110"/>
      <c r="HE2" s="110"/>
      <c r="HF2" s="110"/>
      <c r="HG2" s="110"/>
      <c r="HH2" s="110"/>
      <c r="HI2" s="110"/>
      <c r="HJ2" s="110"/>
      <c r="HK2" s="110"/>
      <c r="HL2" s="110"/>
      <c r="HM2" s="110"/>
      <c r="HN2" s="110"/>
      <c r="HO2" s="110"/>
      <c r="HP2" s="110"/>
      <c r="HQ2" s="110"/>
      <c r="HR2" s="110"/>
      <c r="HS2" s="110"/>
      <c r="HT2" s="110"/>
      <c r="HU2" s="110"/>
      <c r="HV2" s="110"/>
      <c r="HW2" s="110"/>
      <c r="HX2" s="110"/>
      <c r="HY2" s="110"/>
      <c r="HZ2" s="110"/>
      <c r="IA2" s="110"/>
      <c r="IB2" s="110"/>
      <c r="IC2" s="110"/>
      <c r="ID2" s="110"/>
      <c r="IE2" s="110"/>
      <c r="IF2" s="110"/>
      <c r="IG2" s="110"/>
      <c r="IH2" s="110"/>
      <c r="II2" s="110"/>
      <c r="IJ2" s="110"/>
      <c r="IK2" s="110"/>
      <c r="IL2" s="110"/>
      <c r="IM2" s="110"/>
      <c r="IN2" s="110"/>
      <c r="IO2" s="110"/>
      <c r="IP2" s="110"/>
      <c r="IQ2" s="110"/>
      <c r="IR2" s="110"/>
    </row>
    <row r="3" spans="1:252" s="111" customFormat="1" thickBot="1" x14ac:dyDescent="0.2">
      <c r="A3" s="174"/>
      <c r="B3" s="74" t="s">
        <v>16</v>
      </c>
      <c r="C3" s="169" t="s">
        <v>17</v>
      </c>
      <c r="D3" s="170"/>
      <c r="E3" s="172"/>
      <c r="F3" s="74" t="s">
        <v>18</v>
      </c>
      <c r="G3" s="74" t="s">
        <v>19</v>
      </c>
      <c r="H3" s="74" t="s">
        <v>56</v>
      </c>
      <c r="I3" s="75" t="s">
        <v>58</v>
      </c>
      <c r="J3" s="76" t="s">
        <v>22</v>
      </c>
      <c r="K3" s="176"/>
      <c r="L3" s="164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  <c r="BM3" s="110"/>
      <c r="BN3" s="110"/>
      <c r="BO3" s="110"/>
      <c r="BP3" s="110"/>
      <c r="BQ3" s="110"/>
      <c r="BR3" s="110"/>
      <c r="BS3" s="110"/>
      <c r="BT3" s="110"/>
      <c r="BU3" s="110"/>
      <c r="BV3" s="110"/>
      <c r="BW3" s="110"/>
      <c r="BX3" s="110"/>
      <c r="BY3" s="110"/>
      <c r="BZ3" s="110"/>
      <c r="CA3" s="110"/>
      <c r="CB3" s="110"/>
      <c r="CC3" s="110"/>
      <c r="CD3" s="110"/>
      <c r="CE3" s="110"/>
      <c r="CF3" s="110"/>
      <c r="CG3" s="110"/>
      <c r="CH3" s="110"/>
      <c r="CI3" s="110"/>
      <c r="CJ3" s="110"/>
      <c r="CK3" s="110"/>
      <c r="CL3" s="110"/>
      <c r="CM3" s="110"/>
      <c r="CN3" s="110"/>
      <c r="CO3" s="110"/>
      <c r="CP3" s="110"/>
      <c r="CQ3" s="110"/>
      <c r="CR3" s="110"/>
      <c r="CS3" s="110"/>
      <c r="CT3" s="110"/>
      <c r="CU3" s="110"/>
      <c r="CV3" s="110"/>
      <c r="CW3" s="110"/>
      <c r="CX3" s="110"/>
      <c r="CY3" s="110"/>
      <c r="CZ3" s="110"/>
      <c r="DA3" s="110"/>
      <c r="DB3" s="110"/>
      <c r="DC3" s="110"/>
      <c r="DD3" s="110"/>
      <c r="DE3" s="110"/>
      <c r="DF3" s="110"/>
      <c r="DG3" s="110"/>
      <c r="DH3" s="110"/>
      <c r="DI3" s="110"/>
      <c r="DJ3" s="110"/>
      <c r="DK3" s="110"/>
      <c r="DL3" s="110"/>
      <c r="DM3" s="110"/>
      <c r="DN3" s="110"/>
      <c r="DO3" s="110"/>
      <c r="DP3" s="110"/>
      <c r="DQ3" s="110"/>
      <c r="DR3" s="110"/>
      <c r="DS3" s="110"/>
      <c r="DT3" s="110"/>
      <c r="DU3" s="110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  <c r="HJ3" s="110"/>
      <c r="HK3" s="110"/>
      <c r="HL3" s="110"/>
      <c r="HM3" s="110"/>
      <c r="HN3" s="110"/>
      <c r="HO3" s="110"/>
      <c r="HP3" s="110"/>
      <c r="HQ3" s="110"/>
      <c r="HR3" s="110"/>
      <c r="HS3" s="110"/>
      <c r="HT3" s="110"/>
      <c r="HU3" s="110"/>
      <c r="HV3" s="110"/>
      <c r="HW3" s="110"/>
      <c r="HX3" s="110"/>
      <c r="HY3" s="110"/>
      <c r="HZ3" s="110"/>
      <c r="IA3" s="110"/>
      <c r="IB3" s="110"/>
      <c r="IC3" s="110"/>
      <c r="ID3" s="110"/>
      <c r="IE3" s="110"/>
      <c r="IF3" s="110"/>
      <c r="IG3" s="110"/>
      <c r="IH3" s="110"/>
      <c r="II3" s="110"/>
      <c r="IJ3" s="110"/>
      <c r="IK3" s="110"/>
      <c r="IL3" s="110"/>
      <c r="IM3" s="110"/>
      <c r="IN3" s="110"/>
      <c r="IO3" s="110"/>
      <c r="IP3" s="110"/>
      <c r="IQ3" s="110"/>
      <c r="IR3" s="110"/>
    </row>
    <row r="4" spans="1:252" ht="21" customHeight="1" x14ac:dyDescent="0.15">
      <c r="A4" s="167">
        <v>1</v>
      </c>
      <c r="B4" s="137"/>
      <c r="C4" s="117"/>
      <c r="D4" s="118"/>
      <c r="E4" s="165" t="str">
        <f>IF(C5="","",C4*C5)</f>
        <v/>
      </c>
      <c r="F4" s="77"/>
      <c r="G4" s="90"/>
      <c r="H4" s="91"/>
      <c r="I4" s="92"/>
      <c r="J4" s="78">
        <f>I4-I5</f>
        <v>0</v>
      </c>
      <c r="K4" s="139"/>
      <c r="L4" s="130"/>
    </row>
    <row r="5" spans="1:252" ht="21" customHeight="1" thickBot="1" x14ac:dyDescent="0.2">
      <c r="A5" s="168"/>
      <c r="B5" s="138"/>
      <c r="C5" s="146"/>
      <c r="D5" s="147"/>
      <c r="E5" s="166"/>
      <c r="F5" s="79"/>
      <c r="G5" s="80"/>
      <c r="H5" s="85"/>
      <c r="I5" s="93"/>
      <c r="J5" s="82">
        <f>ROUNDDOWN(J4/2,0)</f>
        <v>0</v>
      </c>
      <c r="K5" s="131"/>
      <c r="L5" s="129"/>
    </row>
    <row r="6" spans="1:252" ht="21" customHeight="1" x14ac:dyDescent="0.15">
      <c r="A6" s="159">
        <v>2</v>
      </c>
      <c r="B6" s="132"/>
      <c r="C6" s="115"/>
      <c r="D6" s="116"/>
      <c r="E6" s="140" t="str">
        <f>IF(C7="","",C6*C7)</f>
        <v/>
      </c>
      <c r="F6" s="83"/>
      <c r="G6" s="94"/>
      <c r="H6" s="84"/>
      <c r="I6" s="95"/>
      <c r="J6" s="78">
        <f>I6-I7</f>
        <v>0</v>
      </c>
      <c r="K6" s="131"/>
      <c r="L6" s="127"/>
    </row>
    <row r="7" spans="1:252" ht="21" customHeight="1" thickBot="1" x14ac:dyDescent="0.2">
      <c r="A7" s="160"/>
      <c r="B7" s="133"/>
      <c r="C7" s="146"/>
      <c r="D7" s="147"/>
      <c r="E7" s="141"/>
      <c r="F7" s="79"/>
      <c r="G7" s="96"/>
      <c r="H7" s="97"/>
      <c r="I7" s="98"/>
      <c r="J7" s="82">
        <f>ROUNDDOWN(J6/2,0)</f>
        <v>0</v>
      </c>
      <c r="K7" s="131"/>
      <c r="L7" s="129"/>
    </row>
    <row r="8" spans="1:252" ht="21" customHeight="1" x14ac:dyDescent="0.15">
      <c r="A8" s="159">
        <v>3</v>
      </c>
      <c r="B8" s="132"/>
      <c r="C8" s="115"/>
      <c r="D8" s="116"/>
      <c r="E8" s="140" t="str">
        <f>IF(C9="","",C8*C9)</f>
        <v/>
      </c>
      <c r="F8" s="83"/>
      <c r="G8" s="94"/>
      <c r="H8" s="84"/>
      <c r="I8" s="95"/>
      <c r="J8" s="78">
        <f t="shared" ref="J8" si="0">I8-I9</f>
        <v>0</v>
      </c>
      <c r="K8" s="131"/>
      <c r="L8" s="127"/>
    </row>
    <row r="9" spans="1:252" ht="21" customHeight="1" thickBot="1" x14ac:dyDescent="0.2">
      <c r="A9" s="160"/>
      <c r="B9" s="133"/>
      <c r="C9" s="146"/>
      <c r="D9" s="147"/>
      <c r="E9" s="141"/>
      <c r="F9" s="79"/>
      <c r="G9" s="96"/>
      <c r="H9" s="97"/>
      <c r="I9" s="98"/>
      <c r="J9" s="82">
        <f t="shared" ref="J9" si="1">ROUNDDOWN(J8/2,0)</f>
        <v>0</v>
      </c>
      <c r="K9" s="131"/>
      <c r="L9" s="129"/>
    </row>
    <row r="10" spans="1:252" ht="21" customHeight="1" x14ac:dyDescent="0.15">
      <c r="A10" s="159">
        <v>4</v>
      </c>
      <c r="B10" s="132"/>
      <c r="C10" s="115"/>
      <c r="D10" s="116"/>
      <c r="E10" s="140" t="str">
        <f>IF(C11="","",C10*C11)</f>
        <v/>
      </c>
      <c r="F10" s="83"/>
      <c r="G10" s="94"/>
      <c r="H10" s="84"/>
      <c r="I10" s="95"/>
      <c r="J10" s="78">
        <f t="shared" ref="J10" si="2">I10-I11</f>
        <v>0</v>
      </c>
      <c r="K10" s="131"/>
      <c r="L10" s="127"/>
    </row>
    <row r="11" spans="1:252" ht="21" customHeight="1" thickBot="1" x14ac:dyDescent="0.2">
      <c r="A11" s="160"/>
      <c r="B11" s="133"/>
      <c r="C11" s="146"/>
      <c r="D11" s="147"/>
      <c r="E11" s="141"/>
      <c r="F11" s="79"/>
      <c r="G11" s="96"/>
      <c r="H11" s="97"/>
      <c r="I11" s="98"/>
      <c r="J11" s="82">
        <f t="shared" ref="J11" si="3">ROUNDDOWN(J10/2,0)</f>
        <v>0</v>
      </c>
      <c r="K11" s="131"/>
      <c r="L11" s="129"/>
    </row>
    <row r="12" spans="1:252" ht="21" customHeight="1" x14ac:dyDescent="0.15">
      <c r="A12" s="159">
        <v>5</v>
      </c>
      <c r="B12" s="132"/>
      <c r="C12" s="115"/>
      <c r="D12" s="116"/>
      <c r="E12" s="140" t="str">
        <f t="shared" ref="E12:E23" si="4">IF(C13="","",C12*C13)</f>
        <v/>
      </c>
      <c r="F12" s="83"/>
      <c r="G12" s="94"/>
      <c r="H12" s="84"/>
      <c r="I12" s="95"/>
      <c r="J12" s="78">
        <f t="shared" ref="J12" si="5">I12-I13</f>
        <v>0</v>
      </c>
      <c r="K12" s="131"/>
      <c r="L12" s="127"/>
    </row>
    <row r="13" spans="1:252" ht="21" customHeight="1" thickBot="1" x14ac:dyDescent="0.2">
      <c r="A13" s="160"/>
      <c r="B13" s="133"/>
      <c r="C13" s="146"/>
      <c r="D13" s="147"/>
      <c r="E13" s="141"/>
      <c r="F13" s="79"/>
      <c r="G13" s="96"/>
      <c r="H13" s="97"/>
      <c r="I13" s="98"/>
      <c r="J13" s="82">
        <f t="shared" ref="J13" si="6">ROUNDDOWN(J12/2,0)</f>
        <v>0</v>
      </c>
      <c r="K13" s="131"/>
      <c r="L13" s="129"/>
    </row>
    <row r="14" spans="1:252" ht="21" customHeight="1" x14ac:dyDescent="0.15">
      <c r="A14" s="159">
        <v>6</v>
      </c>
      <c r="B14" s="132"/>
      <c r="C14" s="115"/>
      <c r="D14" s="116"/>
      <c r="E14" s="140" t="str">
        <f t="shared" ref="E14:E23" si="7">IF(C15="","",C14*C15)</f>
        <v/>
      </c>
      <c r="F14" s="83"/>
      <c r="G14" s="94"/>
      <c r="H14" s="84"/>
      <c r="I14" s="95"/>
      <c r="J14" s="78">
        <f t="shared" ref="J14" si="8">I14-I15</f>
        <v>0</v>
      </c>
      <c r="K14" s="131"/>
      <c r="L14" s="127"/>
    </row>
    <row r="15" spans="1:252" ht="21" customHeight="1" thickBot="1" x14ac:dyDescent="0.2">
      <c r="A15" s="160"/>
      <c r="B15" s="133"/>
      <c r="C15" s="146"/>
      <c r="D15" s="147"/>
      <c r="E15" s="141"/>
      <c r="F15" s="79"/>
      <c r="G15" s="96"/>
      <c r="H15" s="97"/>
      <c r="I15" s="98"/>
      <c r="J15" s="82">
        <f t="shared" ref="J15" si="9">ROUNDDOWN(J14/2,0)</f>
        <v>0</v>
      </c>
      <c r="K15" s="131"/>
      <c r="L15" s="129"/>
    </row>
    <row r="16" spans="1:252" ht="21" customHeight="1" x14ac:dyDescent="0.15">
      <c r="A16" s="159">
        <v>7</v>
      </c>
      <c r="B16" s="132"/>
      <c r="C16" s="115"/>
      <c r="D16" s="116"/>
      <c r="E16" s="140" t="str">
        <f t="shared" ref="E16:E23" si="10">IF(C17="","",C16*C17)</f>
        <v/>
      </c>
      <c r="F16" s="83"/>
      <c r="G16" s="94"/>
      <c r="H16" s="84"/>
      <c r="I16" s="95"/>
      <c r="J16" s="78">
        <f t="shared" ref="J16" si="11">I16-I17</f>
        <v>0</v>
      </c>
      <c r="K16" s="131"/>
      <c r="L16" s="127"/>
    </row>
    <row r="17" spans="1:252" ht="21" customHeight="1" thickBot="1" x14ac:dyDescent="0.2">
      <c r="A17" s="160"/>
      <c r="B17" s="133"/>
      <c r="C17" s="146"/>
      <c r="D17" s="147"/>
      <c r="E17" s="141"/>
      <c r="F17" s="79"/>
      <c r="G17" s="96"/>
      <c r="H17" s="97"/>
      <c r="I17" s="98"/>
      <c r="J17" s="82">
        <f t="shared" ref="J17" si="12">ROUNDDOWN(J16/2,0)</f>
        <v>0</v>
      </c>
      <c r="K17" s="131"/>
      <c r="L17" s="129"/>
    </row>
    <row r="18" spans="1:252" ht="21" customHeight="1" x14ac:dyDescent="0.15">
      <c r="A18" s="159">
        <v>8</v>
      </c>
      <c r="B18" s="132"/>
      <c r="C18" s="115"/>
      <c r="D18" s="116"/>
      <c r="E18" s="140" t="str">
        <f t="shared" ref="E18:E23" si="13">IF(C19="","",C18*C19)</f>
        <v/>
      </c>
      <c r="F18" s="83"/>
      <c r="G18" s="94"/>
      <c r="H18" s="84"/>
      <c r="I18" s="95"/>
      <c r="J18" s="78">
        <f t="shared" ref="J18" si="14">I18-I19</f>
        <v>0</v>
      </c>
      <c r="K18" s="131"/>
      <c r="L18" s="127"/>
    </row>
    <row r="19" spans="1:252" ht="21" customHeight="1" thickBot="1" x14ac:dyDescent="0.2">
      <c r="A19" s="160"/>
      <c r="B19" s="133"/>
      <c r="C19" s="146"/>
      <c r="D19" s="147"/>
      <c r="E19" s="141"/>
      <c r="F19" s="79"/>
      <c r="G19" s="96"/>
      <c r="H19" s="97"/>
      <c r="I19" s="98"/>
      <c r="J19" s="82">
        <f t="shared" ref="J19" si="15">ROUNDDOWN(J18/2,0)</f>
        <v>0</v>
      </c>
      <c r="K19" s="131"/>
      <c r="L19" s="129"/>
    </row>
    <row r="20" spans="1:252" ht="21" customHeight="1" x14ac:dyDescent="0.15">
      <c r="A20" s="159">
        <v>9</v>
      </c>
      <c r="B20" s="132"/>
      <c r="C20" s="115"/>
      <c r="D20" s="116"/>
      <c r="E20" s="140" t="str">
        <f t="shared" ref="E20:E23" si="16">IF(C21="","",C20*C21)</f>
        <v/>
      </c>
      <c r="F20" s="83"/>
      <c r="G20" s="94"/>
      <c r="H20" s="84"/>
      <c r="I20" s="95"/>
      <c r="J20" s="78">
        <f t="shared" ref="J20:J22" si="17">I20-I21</f>
        <v>0</v>
      </c>
      <c r="K20" s="131"/>
      <c r="L20" s="127"/>
    </row>
    <row r="21" spans="1:252" ht="21" customHeight="1" thickBot="1" x14ac:dyDescent="0.2">
      <c r="A21" s="160"/>
      <c r="B21" s="133"/>
      <c r="C21" s="146"/>
      <c r="D21" s="147"/>
      <c r="E21" s="141"/>
      <c r="F21" s="79"/>
      <c r="G21" s="96"/>
      <c r="H21" s="97"/>
      <c r="I21" s="98"/>
      <c r="J21" s="82">
        <f t="shared" ref="J21:J23" si="18">ROUNDDOWN(J20/2,0)</f>
        <v>0</v>
      </c>
      <c r="K21" s="131"/>
      <c r="L21" s="129"/>
    </row>
    <row r="22" spans="1:252" ht="21" customHeight="1" x14ac:dyDescent="0.15">
      <c r="A22" s="157">
        <v>10</v>
      </c>
      <c r="B22" s="134"/>
      <c r="C22" s="115"/>
      <c r="D22" s="116"/>
      <c r="E22" s="140" t="str">
        <f t="shared" ref="E22:E23" si="19">IF(C23="","",C22*C23)</f>
        <v/>
      </c>
      <c r="F22" s="104"/>
      <c r="G22" s="105"/>
      <c r="H22" s="106"/>
      <c r="I22" s="107"/>
      <c r="J22" s="78">
        <f t="shared" si="17"/>
        <v>0</v>
      </c>
      <c r="K22" s="131"/>
      <c r="L22" s="127"/>
    </row>
    <row r="23" spans="1:252" ht="21" customHeight="1" thickBot="1" x14ac:dyDescent="0.2">
      <c r="A23" s="158"/>
      <c r="B23" s="135"/>
      <c r="C23" s="142"/>
      <c r="D23" s="143"/>
      <c r="E23" s="141"/>
      <c r="F23" s="108"/>
      <c r="G23" s="109"/>
      <c r="H23" s="81"/>
      <c r="I23" s="122"/>
      <c r="J23" s="123">
        <f t="shared" si="18"/>
        <v>0</v>
      </c>
      <c r="K23" s="136"/>
      <c r="L23" s="128"/>
    </row>
    <row r="24" spans="1:252" ht="21" customHeight="1" thickBot="1" x14ac:dyDescent="0.2">
      <c r="A24" s="103"/>
      <c r="B24" s="88"/>
      <c r="C24" s="153" t="s">
        <v>41</v>
      </c>
      <c r="D24" s="154"/>
      <c r="E24" s="151">
        <f>SUM(E4:E23)</f>
        <v>0</v>
      </c>
      <c r="F24" s="88"/>
      <c r="G24" s="112"/>
      <c r="H24" s="124" t="s">
        <v>61</v>
      </c>
      <c r="I24" s="125"/>
      <c r="J24" s="126">
        <f>SUM(J4,J6,J8,J10,J12,J14,J16,J18,J20,J22)</f>
        <v>0</v>
      </c>
      <c r="K24" s="88"/>
      <c r="L24" s="120"/>
    </row>
    <row r="25" spans="1:252" ht="21" customHeight="1" thickBot="1" x14ac:dyDescent="0.2">
      <c r="A25" s="88"/>
      <c r="B25" s="88"/>
      <c r="C25" s="155"/>
      <c r="D25" s="156"/>
      <c r="E25" s="152"/>
      <c r="F25" s="88"/>
      <c r="G25" s="112"/>
      <c r="H25" s="124" t="s">
        <v>62</v>
      </c>
      <c r="I25" s="125"/>
      <c r="J25" s="126">
        <f>ROUNDDOWN(SUM(J5,J7,J9,J11,J13,J15,J17,J19,J21,J23),-3)</f>
        <v>0</v>
      </c>
      <c r="K25" s="113"/>
      <c r="L25" s="121"/>
    </row>
    <row r="26" spans="1:252" ht="15" customHeight="1" thickBot="1" x14ac:dyDescent="0.2">
      <c r="A26" s="67"/>
      <c r="B26" s="67"/>
      <c r="C26" s="86"/>
      <c r="D26" s="86"/>
      <c r="E26" s="87"/>
      <c r="F26" s="67"/>
      <c r="G26" s="67"/>
      <c r="H26" s="67"/>
      <c r="I26" s="89"/>
      <c r="J26" s="114"/>
      <c r="K26" s="89"/>
      <c r="L26" s="119"/>
    </row>
    <row r="27" spans="1:252" ht="30" customHeight="1" thickBot="1" x14ac:dyDescent="0.2">
      <c r="A27" s="101" t="s">
        <v>0</v>
      </c>
      <c r="B27" s="161"/>
      <c r="C27" s="162"/>
      <c r="D27" s="162"/>
      <c r="E27" s="102" t="s">
        <v>1</v>
      </c>
      <c r="F27" s="148" t="s">
        <v>65</v>
      </c>
      <c r="G27" s="149"/>
      <c r="H27" s="149"/>
      <c r="I27" s="149"/>
      <c r="J27" s="149"/>
      <c r="K27" s="150"/>
      <c r="L27" s="71"/>
    </row>
    <row r="28" spans="1:252" s="111" customFormat="1" ht="12.75" x14ac:dyDescent="0.15">
      <c r="A28" s="173" t="s">
        <v>3</v>
      </c>
      <c r="B28" s="99" t="s">
        <v>4</v>
      </c>
      <c r="C28" s="99" t="s">
        <v>5</v>
      </c>
      <c r="D28" s="99" t="s">
        <v>6</v>
      </c>
      <c r="E28" s="171" t="s">
        <v>60</v>
      </c>
      <c r="F28" s="99" t="s">
        <v>63</v>
      </c>
      <c r="G28" s="99"/>
      <c r="H28" s="99" t="s">
        <v>64</v>
      </c>
      <c r="I28" s="99" t="s">
        <v>11</v>
      </c>
      <c r="J28" s="100" t="s">
        <v>59</v>
      </c>
      <c r="K28" s="175" t="s">
        <v>14</v>
      </c>
      <c r="L28" s="163" t="s">
        <v>15</v>
      </c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  <c r="AU28" s="110"/>
      <c r="AV28" s="110"/>
      <c r="AW28" s="110"/>
      <c r="AX28" s="110"/>
      <c r="AY28" s="110"/>
      <c r="AZ28" s="110"/>
      <c r="BA28" s="110"/>
      <c r="BB28" s="110"/>
      <c r="BC28" s="110"/>
      <c r="BD28" s="110"/>
      <c r="BE28" s="110"/>
      <c r="BF28" s="110"/>
      <c r="BG28" s="110"/>
      <c r="BH28" s="110"/>
      <c r="BI28" s="110"/>
      <c r="BJ28" s="110"/>
      <c r="BK28" s="110"/>
      <c r="BL28" s="110"/>
      <c r="BM28" s="110"/>
      <c r="BN28" s="110"/>
      <c r="BO28" s="110"/>
      <c r="BP28" s="110"/>
      <c r="BQ28" s="110"/>
      <c r="BR28" s="110"/>
      <c r="BS28" s="110"/>
      <c r="BT28" s="110"/>
      <c r="BU28" s="110"/>
      <c r="BV28" s="110"/>
      <c r="BW28" s="110"/>
      <c r="BX28" s="110"/>
      <c r="BY28" s="110"/>
      <c r="BZ28" s="110"/>
      <c r="CA28" s="110"/>
      <c r="CB28" s="110"/>
      <c r="CC28" s="110"/>
      <c r="CD28" s="110"/>
      <c r="CE28" s="110"/>
      <c r="CF28" s="110"/>
      <c r="CG28" s="110"/>
      <c r="CH28" s="110"/>
      <c r="CI28" s="110"/>
      <c r="CJ28" s="110"/>
      <c r="CK28" s="110"/>
      <c r="CL28" s="110"/>
      <c r="CM28" s="110"/>
      <c r="CN28" s="110"/>
      <c r="CO28" s="110"/>
      <c r="CP28" s="110"/>
      <c r="CQ28" s="110"/>
      <c r="CR28" s="110"/>
      <c r="CS28" s="110"/>
      <c r="CT28" s="110"/>
      <c r="CU28" s="110"/>
      <c r="CV28" s="110"/>
      <c r="CW28" s="110"/>
      <c r="CX28" s="110"/>
      <c r="CY28" s="110"/>
      <c r="CZ28" s="110"/>
      <c r="DA28" s="110"/>
      <c r="DB28" s="110"/>
      <c r="DC28" s="110"/>
      <c r="DD28" s="110"/>
      <c r="DE28" s="110"/>
      <c r="DF28" s="110"/>
      <c r="DG28" s="110"/>
      <c r="DH28" s="110"/>
      <c r="DI28" s="110"/>
      <c r="DJ28" s="110"/>
      <c r="DK28" s="110"/>
      <c r="DL28" s="110"/>
      <c r="DM28" s="110"/>
      <c r="DN28" s="110"/>
      <c r="DO28" s="110"/>
      <c r="DP28" s="110"/>
      <c r="DQ28" s="110"/>
      <c r="DR28" s="110"/>
      <c r="DS28" s="110"/>
      <c r="DT28" s="110"/>
      <c r="DU28" s="110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  <c r="HJ28" s="110"/>
      <c r="HK28" s="110"/>
      <c r="HL28" s="110"/>
      <c r="HM28" s="110"/>
      <c r="HN28" s="110"/>
      <c r="HO28" s="110"/>
      <c r="HP28" s="110"/>
      <c r="HQ28" s="110"/>
      <c r="HR28" s="110"/>
      <c r="HS28" s="110"/>
      <c r="HT28" s="110"/>
      <c r="HU28" s="110"/>
      <c r="HV28" s="110"/>
      <c r="HW28" s="110"/>
      <c r="HX28" s="110"/>
      <c r="HY28" s="110"/>
      <c r="HZ28" s="110"/>
      <c r="IA28" s="110"/>
      <c r="IB28" s="110"/>
      <c r="IC28" s="110"/>
      <c r="ID28" s="110"/>
      <c r="IE28" s="110"/>
      <c r="IF28" s="110"/>
      <c r="IG28" s="110"/>
      <c r="IH28" s="110"/>
      <c r="II28" s="110"/>
      <c r="IJ28" s="110"/>
      <c r="IK28" s="110"/>
      <c r="IL28" s="110"/>
      <c r="IM28" s="110"/>
      <c r="IN28" s="110"/>
      <c r="IO28" s="110"/>
      <c r="IP28" s="110"/>
      <c r="IQ28" s="110"/>
      <c r="IR28" s="110"/>
    </row>
    <row r="29" spans="1:252" s="111" customFormat="1" thickBot="1" x14ac:dyDescent="0.2">
      <c r="A29" s="174"/>
      <c r="B29" s="74" t="s">
        <v>16</v>
      </c>
      <c r="C29" s="169" t="s">
        <v>17</v>
      </c>
      <c r="D29" s="170"/>
      <c r="E29" s="172"/>
      <c r="F29" s="74" t="s">
        <v>18</v>
      </c>
      <c r="G29" s="74"/>
      <c r="H29" s="74" t="s">
        <v>56</v>
      </c>
      <c r="I29" s="75"/>
      <c r="J29" s="76" t="s">
        <v>22</v>
      </c>
      <c r="K29" s="176"/>
      <c r="L29" s="164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110"/>
      <c r="AU29" s="110"/>
      <c r="AV29" s="110"/>
      <c r="AW29" s="110"/>
      <c r="AX29" s="110"/>
      <c r="AY29" s="110"/>
      <c r="AZ29" s="110"/>
      <c r="BA29" s="110"/>
      <c r="BB29" s="110"/>
      <c r="BC29" s="110"/>
      <c r="BD29" s="110"/>
      <c r="BE29" s="110"/>
      <c r="BF29" s="110"/>
      <c r="BG29" s="110"/>
      <c r="BH29" s="110"/>
      <c r="BI29" s="110"/>
      <c r="BJ29" s="110"/>
      <c r="BK29" s="110"/>
      <c r="BL29" s="110"/>
      <c r="BM29" s="110"/>
      <c r="BN29" s="110"/>
      <c r="BO29" s="110"/>
      <c r="BP29" s="110"/>
      <c r="BQ29" s="110"/>
      <c r="BR29" s="110"/>
      <c r="BS29" s="110"/>
      <c r="BT29" s="110"/>
      <c r="BU29" s="110"/>
      <c r="BV29" s="110"/>
      <c r="BW29" s="110"/>
      <c r="BX29" s="110"/>
      <c r="BY29" s="110"/>
      <c r="BZ29" s="110"/>
      <c r="CA29" s="110"/>
      <c r="CB29" s="110"/>
      <c r="CC29" s="110"/>
      <c r="CD29" s="110"/>
      <c r="CE29" s="110"/>
      <c r="CF29" s="110"/>
      <c r="CG29" s="110"/>
      <c r="CH29" s="110"/>
      <c r="CI29" s="110"/>
      <c r="CJ29" s="110"/>
      <c r="CK29" s="110"/>
      <c r="CL29" s="110"/>
      <c r="CM29" s="110"/>
      <c r="CN29" s="110"/>
      <c r="CO29" s="110"/>
      <c r="CP29" s="110"/>
      <c r="CQ29" s="110"/>
      <c r="CR29" s="110"/>
      <c r="CS29" s="110"/>
      <c r="CT29" s="110"/>
      <c r="CU29" s="110"/>
      <c r="CV29" s="110"/>
      <c r="CW29" s="110"/>
      <c r="CX29" s="110"/>
      <c r="CY29" s="110"/>
      <c r="CZ29" s="110"/>
      <c r="DA29" s="110"/>
      <c r="DB29" s="110"/>
      <c r="DC29" s="110"/>
      <c r="DD29" s="110"/>
      <c r="DE29" s="110"/>
      <c r="DF29" s="110"/>
      <c r="DG29" s="110"/>
      <c r="DH29" s="110"/>
      <c r="DI29" s="110"/>
      <c r="DJ29" s="110"/>
      <c r="DK29" s="110"/>
      <c r="DL29" s="110"/>
      <c r="DM29" s="110"/>
      <c r="DN29" s="110"/>
      <c r="DO29" s="110"/>
      <c r="DP29" s="110"/>
      <c r="DQ29" s="110"/>
      <c r="DR29" s="110"/>
      <c r="DS29" s="110"/>
      <c r="DT29" s="110"/>
      <c r="DU29" s="110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  <c r="HJ29" s="110"/>
      <c r="HK29" s="110"/>
      <c r="HL29" s="110"/>
      <c r="HM29" s="110"/>
      <c r="HN29" s="110"/>
      <c r="HO29" s="110"/>
      <c r="HP29" s="110"/>
      <c r="HQ29" s="110"/>
      <c r="HR29" s="110"/>
      <c r="HS29" s="110"/>
      <c r="HT29" s="110"/>
      <c r="HU29" s="110"/>
      <c r="HV29" s="110"/>
      <c r="HW29" s="110"/>
      <c r="HX29" s="110"/>
      <c r="HY29" s="110"/>
      <c r="HZ29" s="110"/>
      <c r="IA29" s="110"/>
      <c r="IB29" s="110"/>
      <c r="IC29" s="110"/>
      <c r="ID29" s="110"/>
      <c r="IE29" s="110"/>
      <c r="IF29" s="110"/>
      <c r="IG29" s="110"/>
      <c r="IH29" s="110"/>
      <c r="II29" s="110"/>
      <c r="IJ29" s="110"/>
      <c r="IK29" s="110"/>
      <c r="IL29" s="110"/>
      <c r="IM29" s="110"/>
      <c r="IN29" s="110"/>
      <c r="IO29" s="110"/>
      <c r="IP29" s="110"/>
      <c r="IQ29" s="110"/>
      <c r="IR29" s="110"/>
    </row>
    <row r="30" spans="1:252" ht="21" customHeight="1" x14ac:dyDescent="0.15">
      <c r="A30" s="167">
        <v>1</v>
      </c>
      <c r="B30" s="137"/>
      <c r="C30" s="117"/>
      <c r="D30" s="118"/>
      <c r="E30" s="165" t="str">
        <f>IF(C31="","",C30*C31)</f>
        <v/>
      </c>
      <c r="F30" s="77"/>
      <c r="G30" s="90"/>
      <c r="H30" s="91"/>
      <c r="I30" s="92"/>
      <c r="J30" s="78">
        <f>I30-I31</f>
        <v>0</v>
      </c>
      <c r="K30" s="139"/>
      <c r="L30" s="130"/>
    </row>
    <row r="31" spans="1:252" ht="21" customHeight="1" thickBot="1" x14ac:dyDescent="0.2">
      <c r="A31" s="168"/>
      <c r="B31" s="138"/>
      <c r="C31" s="146"/>
      <c r="D31" s="147"/>
      <c r="E31" s="166"/>
      <c r="F31" s="79"/>
      <c r="G31" s="80"/>
      <c r="H31" s="85"/>
      <c r="I31" s="93"/>
      <c r="J31" s="82">
        <f>ROUNDDOWN(J30/2,0)</f>
        <v>0</v>
      </c>
      <c r="K31" s="131"/>
      <c r="L31" s="129"/>
    </row>
    <row r="32" spans="1:252" ht="21" customHeight="1" x14ac:dyDescent="0.15">
      <c r="A32" s="159">
        <v>2</v>
      </c>
      <c r="B32" s="132"/>
      <c r="C32" s="115"/>
      <c r="D32" s="116"/>
      <c r="E32" s="140" t="str">
        <f>IF(C33="","",C32*C33)</f>
        <v/>
      </c>
      <c r="F32" s="83"/>
      <c r="G32" s="94"/>
      <c r="H32" s="84"/>
      <c r="I32" s="95"/>
      <c r="J32" s="78">
        <f>I32-I33</f>
        <v>0</v>
      </c>
      <c r="K32" s="131"/>
      <c r="L32" s="127"/>
    </row>
    <row r="33" spans="1:12" ht="21" customHeight="1" thickBot="1" x14ac:dyDescent="0.2">
      <c r="A33" s="160"/>
      <c r="B33" s="133"/>
      <c r="C33" s="146"/>
      <c r="D33" s="147"/>
      <c r="E33" s="141"/>
      <c r="F33" s="79"/>
      <c r="G33" s="96"/>
      <c r="H33" s="97"/>
      <c r="I33" s="98"/>
      <c r="J33" s="82">
        <f>ROUNDDOWN(J32/2,0)</f>
        <v>0</v>
      </c>
      <c r="K33" s="131"/>
      <c r="L33" s="129"/>
    </row>
    <row r="34" spans="1:12" ht="21" customHeight="1" x14ac:dyDescent="0.15">
      <c r="A34" s="159">
        <v>3</v>
      </c>
      <c r="B34" s="132"/>
      <c r="C34" s="115"/>
      <c r="D34" s="116"/>
      <c r="E34" s="140" t="str">
        <f>IF(C35="","",C34*C35)</f>
        <v/>
      </c>
      <c r="F34" s="83"/>
      <c r="G34" s="94"/>
      <c r="H34" s="84"/>
      <c r="I34" s="95"/>
      <c r="J34" s="78">
        <f t="shared" ref="J34" si="20">I34-I35</f>
        <v>0</v>
      </c>
      <c r="K34" s="131"/>
      <c r="L34" s="127"/>
    </row>
    <row r="35" spans="1:12" ht="21" customHeight="1" thickBot="1" x14ac:dyDescent="0.2">
      <c r="A35" s="160"/>
      <c r="B35" s="133"/>
      <c r="C35" s="146"/>
      <c r="D35" s="147"/>
      <c r="E35" s="141"/>
      <c r="F35" s="79"/>
      <c r="G35" s="96"/>
      <c r="H35" s="97"/>
      <c r="I35" s="98"/>
      <c r="J35" s="82">
        <f t="shared" ref="J35" si="21">ROUNDDOWN(J34/2,0)</f>
        <v>0</v>
      </c>
      <c r="K35" s="131"/>
      <c r="L35" s="129"/>
    </row>
    <row r="36" spans="1:12" ht="21" customHeight="1" x14ac:dyDescent="0.15">
      <c r="A36" s="159">
        <v>4</v>
      </c>
      <c r="B36" s="132"/>
      <c r="C36" s="115"/>
      <c r="D36" s="116"/>
      <c r="E36" s="140" t="str">
        <f>IF(C37="","",C36*C37)</f>
        <v/>
      </c>
      <c r="F36" s="83"/>
      <c r="G36" s="94"/>
      <c r="H36" s="84"/>
      <c r="I36" s="95"/>
      <c r="J36" s="78">
        <f t="shared" ref="J36" si="22">I36-I37</f>
        <v>0</v>
      </c>
      <c r="K36" s="131"/>
      <c r="L36" s="127"/>
    </row>
    <row r="37" spans="1:12" ht="21" customHeight="1" thickBot="1" x14ac:dyDescent="0.2">
      <c r="A37" s="160"/>
      <c r="B37" s="133"/>
      <c r="C37" s="146"/>
      <c r="D37" s="147"/>
      <c r="E37" s="141"/>
      <c r="F37" s="79"/>
      <c r="G37" s="96"/>
      <c r="H37" s="97"/>
      <c r="I37" s="98"/>
      <c r="J37" s="82">
        <f t="shared" ref="J37" si="23">ROUNDDOWN(J36/2,0)</f>
        <v>0</v>
      </c>
      <c r="K37" s="131"/>
      <c r="L37" s="129"/>
    </row>
    <row r="38" spans="1:12" ht="21" customHeight="1" x14ac:dyDescent="0.15">
      <c r="A38" s="159">
        <v>5</v>
      </c>
      <c r="B38" s="132"/>
      <c r="C38" s="115"/>
      <c r="D38" s="116"/>
      <c r="E38" s="140" t="str">
        <f>IF(C39="","",C38*C39)</f>
        <v/>
      </c>
      <c r="F38" s="83"/>
      <c r="G38" s="94"/>
      <c r="H38" s="84"/>
      <c r="I38" s="95"/>
      <c r="J38" s="78">
        <f t="shared" ref="J38" si="24">I38-I39</f>
        <v>0</v>
      </c>
      <c r="K38" s="131"/>
      <c r="L38" s="127"/>
    </row>
    <row r="39" spans="1:12" ht="21" customHeight="1" thickBot="1" x14ac:dyDescent="0.2">
      <c r="A39" s="160"/>
      <c r="B39" s="133"/>
      <c r="C39" s="146"/>
      <c r="D39" s="147"/>
      <c r="E39" s="141"/>
      <c r="F39" s="79"/>
      <c r="G39" s="96"/>
      <c r="H39" s="97"/>
      <c r="I39" s="98"/>
      <c r="J39" s="82">
        <f t="shared" ref="J39" si="25">ROUNDDOWN(J38/2,0)</f>
        <v>0</v>
      </c>
      <c r="K39" s="131"/>
      <c r="L39" s="129"/>
    </row>
    <row r="40" spans="1:12" ht="21" customHeight="1" x14ac:dyDescent="0.15">
      <c r="A40" s="159">
        <v>6</v>
      </c>
      <c r="B40" s="132"/>
      <c r="C40" s="115"/>
      <c r="D40" s="116"/>
      <c r="E40" s="140" t="str">
        <f>IF(C41="","",C40*C41)</f>
        <v/>
      </c>
      <c r="F40" s="83"/>
      <c r="G40" s="94"/>
      <c r="H40" s="84"/>
      <c r="I40" s="95"/>
      <c r="J40" s="78">
        <f t="shared" ref="J40" si="26">I40-I41</f>
        <v>0</v>
      </c>
      <c r="K40" s="131"/>
      <c r="L40" s="127"/>
    </row>
    <row r="41" spans="1:12" ht="21" customHeight="1" thickBot="1" x14ac:dyDescent="0.2">
      <c r="A41" s="160"/>
      <c r="B41" s="133"/>
      <c r="C41" s="146"/>
      <c r="D41" s="147"/>
      <c r="E41" s="141"/>
      <c r="F41" s="79"/>
      <c r="G41" s="96"/>
      <c r="H41" s="97"/>
      <c r="I41" s="98"/>
      <c r="J41" s="82">
        <f t="shared" ref="J41" si="27">ROUNDDOWN(J40/2,0)</f>
        <v>0</v>
      </c>
      <c r="K41" s="131"/>
      <c r="L41" s="129"/>
    </row>
    <row r="42" spans="1:12" ht="21" customHeight="1" x14ac:dyDescent="0.15">
      <c r="A42" s="159">
        <v>7</v>
      </c>
      <c r="B42" s="132"/>
      <c r="C42" s="115"/>
      <c r="D42" s="116"/>
      <c r="E42" s="140" t="str">
        <f>IF(C43="","",C42*C43)</f>
        <v/>
      </c>
      <c r="F42" s="83"/>
      <c r="G42" s="94"/>
      <c r="H42" s="84"/>
      <c r="I42" s="95"/>
      <c r="J42" s="78">
        <f t="shared" ref="J42" si="28">I42-I43</f>
        <v>0</v>
      </c>
      <c r="K42" s="131"/>
      <c r="L42" s="127"/>
    </row>
    <row r="43" spans="1:12" ht="21" customHeight="1" thickBot="1" x14ac:dyDescent="0.2">
      <c r="A43" s="160"/>
      <c r="B43" s="133"/>
      <c r="C43" s="146"/>
      <c r="D43" s="147"/>
      <c r="E43" s="141"/>
      <c r="F43" s="79"/>
      <c r="G43" s="96"/>
      <c r="H43" s="97"/>
      <c r="I43" s="98"/>
      <c r="J43" s="82">
        <f t="shared" ref="J43" si="29">ROUNDDOWN(J42/2,0)</f>
        <v>0</v>
      </c>
      <c r="K43" s="131"/>
      <c r="L43" s="129"/>
    </row>
    <row r="44" spans="1:12" ht="21" customHeight="1" x14ac:dyDescent="0.15">
      <c r="A44" s="159">
        <v>8</v>
      </c>
      <c r="B44" s="132"/>
      <c r="C44" s="115"/>
      <c r="D44" s="116"/>
      <c r="E44" s="140" t="str">
        <f>IF(C45="","",C44*C45)</f>
        <v/>
      </c>
      <c r="F44" s="83"/>
      <c r="G44" s="94"/>
      <c r="H44" s="84"/>
      <c r="I44" s="95"/>
      <c r="J44" s="78">
        <f t="shared" ref="J44" si="30">I44-I45</f>
        <v>0</v>
      </c>
      <c r="K44" s="131"/>
      <c r="L44" s="127"/>
    </row>
    <row r="45" spans="1:12" ht="21" customHeight="1" thickBot="1" x14ac:dyDescent="0.2">
      <c r="A45" s="160"/>
      <c r="B45" s="133"/>
      <c r="C45" s="146"/>
      <c r="D45" s="147"/>
      <c r="E45" s="141"/>
      <c r="F45" s="79"/>
      <c r="G45" s="96"/>
      <c r="H45" s="97"/>
      <c r="I45" s="98"/>
      <c r="J45" s="82">
        <f t="shared" ref="J45" si="31">ROUNDDOWN(J44/2,0)</f>
        <v>0</v>
      </c>
      <c r="K45" s="131"/>
      <c r="L45" s="129"/>
    </row>
    <row r="46" spans="1:12" ht="21" customHeight="1" x14ac:dyDescent="0.15">
      <c r="A46" s="159">
        <v>9</v>
      </c>
      <c r="B46" s="132"/>
      <c r="C46" s="115"/>
      <c r="D46" s="116"/>
      <c r="E46" s="140" t="str">
        <f>IF(C47="","",C46*C47)</f>
        <v/>
      </c>
      <c r="F46" s="83"/>
      <c r="G46" s="94"/>
      <c r="H46" s="84"/>
      <c r="I46" s="95"/>
      <c r="J46" s="78">
        <f t="shared" ref="J46:J48" si="32">I46-I47</f>
        <v>0</v>
      </c>
      <c r="K46" s="131"/>
      <c r="L46" s="127"/>
    </row>
    <row r="47" spans="1:12" ht="21" customHeight="1" thickBot="1" x14ac:dyDescent="0.2">
      <c r="A47" s="160"/>
      <c r="B47" s="133"/>
      <c r="C47" s="146"/>
      <c r="D47" s="147"/>
      <c r="E47" s="141"/>
      <c r="F47" s="79"/>
      <c r="G47" s="96"/>
      <c r="H47" s="97"/>
      <c r="I47" s="98"/>
      <c r="J47" s="82">
        <f t="shared" ref="J47:J49" si="33">ROUNDDOWN(J46/2,0)</f>
        <v>0</v>
      </c>
      <c r="K47" s="131"/>
      <c r="L47" s="129"/>
    </row>
    <row r="48" spans="1:12" ht="21" customHeight="1" x14ac:dyDescent="0.15">
      <c r="A48" s="157">
        <v>10</v>
      </c>
      <c r="B48" s="134"/>
      <c r="C48" s="115"/>
      <c r="D48" s="116"/>
      <c r="E48" s="144" t="str">
        <f>IF(C49="","",C48*C49)</f>
        <v/>
      </c>
      <c r="F48" s="104"/>
      <c r="G48" s="105"/>
      <c r="H48" s="106"/>
      <c r="I48" s="107"/>
      <c r="J48" s="78">
        <f t="shared" si="32"/>
        <v>0</v>
      </c>
      <c r="K48" s="131"/>
      <c r="L48" s="127"/>
    </row>
    <row r="49" spans="1:12" ht="21" customHeight="1" thickBot="1" x14ac:dyDescent="0.2">
      <c r="A49" s="158"/>
      <c r="B49" s="135"/>
      <c r="C49" s="142"/>
      <c r="D49" s="143"/>
      <c r="E49" s="145"/>
      <c r="F49" s="108"/>
      <c r="G49" s="109"/>
      <c r="H49" s="81"/>
      <c r="I49" s="122"/>
      <c r="J49" s="123">
        <f t="shared" si="33"/>
        <v>0</v>
      </c>
      <c r="K49" s="136"/>
      <c r="L49" s="128"/>
    </row>
    <row r="50" spans="1:12" ht="21" customHeight="1" thickBot="1" x14ac:dyDescent="0.2">
      <c r="A50" s="103"/>
      <c r="B50" s="88"/>
      <c r="C50" s="153"/>
      <c r="D50" s="154"/>
      <c r="E50" s="151" t="str">
        <f>IF(C51="","",C50*C51)</f>
        <v/>
      </c>
      <c r="F50" s="88"/>
      <c r="G50" s="112"/>
      <c r="H50" s="124"/>
      <c r="I50" s="125"/>
      <c r="J50" s="126">
        <f>SUM(J30,J32,J34,J36,J38,J40,J42,J44,J46,J48)</f>
        <v>0</v>
      </c>
      <c r="K50" s="88"/>
      <c r="L50" s="120"/>
    </row>
    <row r="51" spans="1:12" ht="21" customHeight="1" thickBot="1" x14ac:dyDescent="0.2">
      <c r="A51" s="88"/>
      <c r="B51" s="88"/>
      <c r="C51" s="155"/>
      <c r="D51" s="156"/>
      <c r="E51" s="152"/>
      <c r="F51" s="88"/>
      <c r="G51" s="112"/>
      <c r="H51" s="124"/>
      <c r="I51" s="125"/>
      <c r="J51" s="126">
        <f>ROUNDDOWN(SUM(J31,J33,J35,J37,J39,J41,J43,J45,J47,J49),-3)</f>
        <v>0</v>
      </c>
      <c r="K51" s="113"/>
      <c r="L51" s="121"/>
    </row>
  </sheetData>
  <mergeCells count="138">
    <mergeCell ref="B1:D1"/>
    <mergeCell ref="C5:D5"/>
    <mergeCell ref="E4:E5"/>
    <mergeCell ref="C3:D3"/>
    <mergeCell ref="F1:K1"/>
    <mergeCell ref="A10:A11"/>
    <mergeCell ref="B10:B11"/>
    <mergeCell ref="B12:B13"/>
    <mergeCell ref="B14:B15"/>
    <mergeCell ref="L2:L3"/>
    <mergeCell ref="C9:D9"/>
    <mergeCell ref="E8:E9"/>
    <mergeCell ref="A8:A9"/>
    <mergeCell ref="C7:D7"/>
    <mergeCell ref="A6:A7"/>
    <mergeCell ref="K2:K3"/>
    <mergeCell ref="E2:E3"/>
    <mergeCell ref="A2:A3"/>
    <mergeCell ref="A4:A5"/>
    <mergeCell ref="B4:B5"/>
    <mergeCell ref="B6:B7"/>
    <mergeCell ref="B8:B9"/>
    <mergeCell ref="K4:K5"/>
    <mergeCell ref="A30:A31"/>
    <mergeCell ref="C29:D29"/>
    <mergeCell ref="E28:E29"/>
    <mergeCell ref="A28:A29"/>
    <mergeCell ref="K28:K29"/>
    <mergeCell ref="A14:A15"/>
    <mergeCell ref="C13:D13"/>
    <mergeCell ref="E12:E13"/>
    <mergeCell ref="A12:A13"/>
    <mergeCell ref="A18:A19"/>
    <mergeCell ref="C17:D17"/>
    <mergeCell ref="E16:E17"/>
    <mergeCell ref="A16:A17"/>
    <mergeCell ref="B16:B17"/>
    <mergeCell ref="B18:B19"/>
    <mergeCell ref="E22:E23"/>
    <mergeCell ref="A22:A23"/>
    <mergeCell ref="C23:D23"/>
    <mergeCell ref="C21:D21"/>
    <mergeCell ref="E20:E21"/>
    <mergeCell ref="A20:A21"/>
    <mergeCell ref="B20:B21"/>
    <mergeCell ref="B22:B23"/>
    <mergeCell ref="A38:A39"/>
    <mergeCell ref="C37:D37"/>
    <mergeCell ref="E36:E37"/>
    <mergeCell ref="A36:A37"/>
    <mergeCell ref="C39:D39"/>
    <mergeCell ref="B32:B33"/>
    <mergeCell ref="B38:B39"/>
    <mergeCell ref="A42:A43"/>
    <mergeCell ref="C41:D41"/>
    <mergeCell ref="E40:E41"/>
    <mergeCell ref="A40:A41"/>
    <mergeCell ref="C35:D35"/>
    <mergeCell ref="E34:E35"/>
    <mergeCell ref="A34:A35"/>
    <mergeCell ref="C33:D33"/>
    <mergeCell ref="E32:E33"/>
    <mergeCell ref="A32:A33"/>
    <mergeCell ref="E50:E51"/>
    <mergeCell ref="C50:D51"/>
    <mergeCell ref="A48:A49"/>
    <mergeCell ref="C47:D47"/>
    <mergeCell ref="E46:E47"/>
    <mergeCell ref="A46:A47"/>
    <mergeCell ref="C45:D45"/>
    <mergeCell ref="E44:E45"/>
    <mergeCell ref="A44:A45"/>
    <mergeCell ref="B44:B45"/>
    <mergeCell ref="K6:K7"/>
    <mergeCell ref="K8:K9"/>
    <mergeCell ref="K10:K11"/>
    <mergeCell ref="K12:K13"/>
    <mergeCell ref="K14:K15"/>
    <mergeCell ref="E6:E7"/>
    <mergeCell ref="C49:D49"/>
    <mergeCell ref="E48:E49"/>
    <mergeCell ref="C43:D43"/>
    <mergeCell ref="C15:D15"/>
    <mergeCell ref="E14:E15"/>
    <mergeCell ref="E42:E43"/>
    <mergeCell ref="F27:K27"/>
    <mergeCell ref="E38:E39"/>
    <mergeCell ref="E24:E25"/>
    <mergeCell ref="C24:D25"/>
    <mergeCell ref="B27:D27"/>
    <mergeCell ref="C19:D19"/>
    <mergeCell ref="E18:E19"/>
    <mergeCell ref="C31:D31"/>
    <mergeCell ref="E30:E31"/>
    <mergeCell ref="C11:D11"/>
    <mergeCell ref="E10:E11"/>
    <mergeCell ref="K32:K33"/>
    <mergeCell ref="B34:B35"/>
    <mergeCell ref="K34:K35"/>
    <mergeCell ref="B36:B37"/>
    <mergeCell ref="K36:K37"/>
    <mergeCell ref="K16:K17"/>
    <mergeCell ref="K18:K19"/>
    <mergeCell ref="K20:K21"/>
    <mergeCell ref="K22:K23"/>
    <mergeCell ref="B30:B31"/>
    <mergeCell ref="K30:K31"/>
    <mergeCell ref="K44:K45"/>
    <mergeCell ref="B46:B47"/>
    <mergeCell ref="K46:K47"/>
    <mergeCell ref="B48:B49"/>
    <mergeCell ref="K48:K49"/>
    <mergeCell ref="K38:K39"/>
    <mergeCell ref="B40:B41"/>
    <mergeCell ref="K40:K41"/>
    <mergeCell ref="B42:B43"/>
    <mergeCell ref="K42:K43"/>
    <mergeCell ref="L48:L49"/>
    <mergeCell ref="L38:L39"/>
    <mergeCell ref="L40:L41"/>
    <mergeCell ref="L42:L43"/>
    <mergeCell ref="L44:L45"/>
    <mergeCell ref="L46:L47"/>
    <mergeCell ref="L4:L5"/>
    <mergeCell ref="L6:L7"/>
    <mergeCell ref="L8:L9"/>
    <mergeCell ref="L10:L11"/>
    <mergeCell ref="L12:L13"/>
    <mergeCell ref="L14:L15"/>
    <mergeCell ref="L16:L17"/>
    <mergeCell ref="L18:L19"/>
    <mergeCell ref="L20:L21"/>
    <mergeCell ref="L22:L23"/>
    <mergeCell ref="L30:L31"/>
    <mergeCell ref="L32:L33"/>
    <mergeCell ref="L34:L35"/>
    <mergeCell ref="L36:L37"/>
    <mergeCell ref="L28:L29"/>
  </mergeCells>
  <phoneticPr fontId="8"/>
  <dataValidations count="4">
    <dataValidation imeMode="off" allowBlank="1" showInputMessage="1" showErrorMessage="1" sqref="H4 H6 H8 H10 H12 H14 H16 H18 H22 G1:G1048576 C1:C4 C6 C21:D21 C24:C1048576 C7:D7 C9:D9 C11:D11 C13:D13 C15:D15 C17:D17 C19:D19 C23:D23 C5:D5 C22 C20 C18 C16 C14 C12 C10 C8 E1:E1048576" xr:uid="{686310B5-4D0C-4785-8235-D76CCD4936B6}"/>
    <dataValidation type="list" errorStyle="warning" imeMode="on" allowBlank="1" showInputMessage="1" showErrorMessage="1" error="リストにない支払方法です" prompt="リストにない支払方法は直接入力してください" sqref="H5 H7 H9 H11 H13 H15 H17 H19 H21 H23 H31 H33 H35 H37 H39 H41 H43 H45 H47 H49" xr:uid="{1A54630E-5D8A-44B8-B51B-230B53F4B082}">
      <formula1>"振込,手形,小切手,クレジット"</formula1>
    </dataValidation>
    <dataValidation imeMode="on" allowBlank="1" showInputMessage="1" showErrorMessage="1" sqref="D22 D20 D18 D16 D14 D12 D10 D8 D4 B4:B23 F4 F6 F8 F10 F12 F14 F16 F18 F20 F22" xr:uid="{6ADF6A4C-03E4-4E07-8FC1-9CBABE5765CE}"/>
    <dataValidation type="list" errorStyle="warning" imeMode="on" allowBlank="1" showInputMessage="1" showErrorMessage="1" sqref="F5 F7 F9 F11 F13 F15 F17 F19 F23 F21 F31 F33 F35 F37 F39 F41 F43 F45 F47 F49" xr:uid="{CF8AB2A6-2E44-4594-86CC-6F2EB67CA1C8}">
      <formula1>"設備費,機械器具費,構築物費,人材育成費,広告宣伝費,旅費"</formula1>
    </dataValidation>
  </dataValidations>
  <printOptions horizontalCentered="1"/>
  <pageMargins left="0.39370078740157483" right="0.39370078740157483" top="0.59055118110236227" bottom="0.19685039370078741" header="0.39370078740157483" footer="0.19685039370078741"/>
  <pageSetup paperSize="9" orientation="landscape" r:id="rId1"/>
  <headerFooter>
    <oddFooter>&amp;L&amp;"Century,標準"&amp;10&amp;K000000	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21"/>
  <sheetViews>
    <sheetView showGridLines="0" view="pageBreakPreview" zoomScale="60" zoomScaleNormal="40" workbookViewId="0">
      <selection activeCell="M16" sqref="M16"/>
    </sheetView>
  </sheetViews>
  <sheetFormatPr defaultColWidth="6.59765625" defaultRowHeight="13.5" customHeight="1" x14ac:dyDescent="0.15"/>
  <cols>
    <col min="1" max="1" width="6.69921875" style="1" customWidth="1"/>
    <col min="2" max="2" width="5.09765625" style="1" customWidth="1"/>
    <col min="3" max="3" width="23" style="1" customWidth="1"/>
    <col min="4" max="5" width="6.5" style="1" customWidth="1"/>
    <col min="6" max="7" width="15.5" style="1" customWidth="1"/>
    <col min="8" max="8" width="6.5" style="1" customWidth="1"/>
    <col min="9" max="9" width="11" style="1" customWidth="1"/>
    <col min="10" max="10" width="15.5" style="1" customWidth="1"/>
    <col min="11" max="11" width="8" style="1" customWidth="1"/>
    <col min="12" max="12" width="6.69921875" style="1" customWidth="1"/>
    <col min="13" max="13" width="18.5" style="1" customWidth="1"/>
    <col min="14" max="14" width="2.69921875" style="1" customWidth="1"/>
    <col min="15" max="15" width="29.09765625" style="1" customWidth="1"/>
    <col min="16" max="16" width="20.09765625" style="1" customWidth="1"/>
    <col min="17" max="256" width="6.59765625" style="1" customWidth="1"/>
  </cols>
  <sheetData>
    <row r="1" spans="1:16" ht="50.25" customHeight="1" thickBot="1" x14ac:dyDescent="0.2">
      <c r="A1" s="2"/>
      <c r="B1" s="70" t="s">
        <v>0</v>
      </c>
      <c r="C1" s="180" t="s">
        <v>54</v>
      </c>
      <c r="D1" s="181"/>
      <c r="E1" s="182"/>
      <c r="F1" s="3" t="s">
        <v>1</v>
      </c>
      <c r="G1" s="177" t="s">
        <v>2</v>
      </c>
      <c r="H1" s="178"/>
      <c r="I1" s="178"/>
      <c r="J1" s="178"/>
      <c r="K1" s="178"/>
      <c r="L1" s="178"/>
      <c r="M1" s="178"/>
      <c r="N1" s="178"/>
      <c r="O1" s="179"/>
      <c r="P1" s="4"/>
    </row>
    <row r="2" spans="1:16" ht="33" customHeight="1" x14ac:dyDescent="0.15">
      <c r="A2" s="2"/>
      <c r="B2" s="191" t="s">
        <v>3</v>
      </c>
      <c r="C2" s="5" t="s">
        <v>4</v>
      </c>
      <c r="D2" s="5" t="s">
        <v>5</v>
      </c>
      <c r="E2" s="5" t="s">
        <v>6</v>
      </c>
      <c r="F2" s="187" t="s">
        <v>7</v>
      </c>
      <c r="G2" s="5" t="s">
        <v>8</v>
      </c>
      <c r="H2" s="5" t="s">
        <v>9</v>
      </c>
      <c r="I2" s="5" t="s">
        <v>10</v>
      </c>
      <c r="J2" s="5" t="s">
        <v>11</v>
      </c>
      <c r="K2" s="5" t="s">
        <v>12</v>
      </c>
      <c r="L2" s="6"/>
      <c r="M2" s="185" t="s">
        <v>13</v>
      </c>
      <c r="N2" s="186"/>
      <c r="O2" s="183" t="s">
        <v>14</v>
      </c>
      <c r="P2" s="183" t="s">
        <v>15</v>
      </c>
    </row>
    <row r="3" spans="1:16" ht="43.9" customHeight="1" thickBot="1" x14ac:dyDescent="0.2">
      <c r="A3" s="2"/>
      <c r="B3" s="192"/>
      <c r="C3" s="7" t="s">
        <v>16</v>
      </c>
      <c r="D3" s="200" t="s">
        <v>17</v>
      </c>
      <c r="E3" s="201"/>
      <c r="F3" s="188"/>
      <c r="G3" s="7" t="s">
        <v>18</v>
      </c>
      <c r="H3" s="7" t="s">
        <v>19</v>
      </c>
      <c r="I3" s="8" t="s">
        <v>20</v>
      </c>
      <c r="J3" s="9"/>
      <c r="K3" s="7" t="s">
        <v>21</v>
      </c>
      <c r="L3" s="10"/>
      <c r="M3" s="189" t="s">
        <v>22</v>
      </c>
      <c r="N3" s="190"/>
      <c r="O3" s="184"/>
      <c r="P3" s="184"/>
    </row>
    <row r="4" spans="1:16" ht="32.1" customHeight="1" thickBot="1" x14ac:dyDescent="0.2">
      <c r="A4" s="2"/>
      <c r="B4" s="199">
        <v>1</v>
      </c>
      <c r="C4" s="11" t="s">
        <v>23</v>
      </c>
      <c r="D4" s="12">
        <v>2</v>
      </c>
      <c r="E4" s="11" t="s">
        <v>24</v>
      </c>
      <c r="F4" s="207">
        <f>D4*D5</f>
        <v>324160</v>
      </c>
      <c r="G4" s="11" t="s">
        <v>25</v>
      </c>
      <c r="H4" s="61">
        <v>43475</v>
      </c>
      <c r="I4" s="62">
        <v>42020</v>
      </c>
      <c r="J4" s="14">
        <v>324160</v>
      </c>
      <c r="K4" s="15"/>
      <c r="L4" s="16"/>
      <c r="M4" s="17">
        <f>J4+K4-K5</f>
        <v>316660</v>
      </c>
      <c r="N4" s="18"/>
      <c r="O4" s="19" t="s">
        <v>26</v>
      </c>
      <c r="P4" s="20"/>
    </row>
    <row r="5" spans="1:16" ht="32.1" customHeight="1" thickBot="1" x14ac:dyDescent="0.2">
      <c r="A5" s="2"/>
      <c r="B5" s="196"/>
      <c r="C5" s="21" t="s">
        <v>27</v>
      </c>
      <c r="D5" s="206">
        <v>162080</v>
      </c>
      <c r="E5" s="203"/>
      <c r="F5" s="194"/>
      <c r="G5" s="21" t="s">
        <v>28</v>
      </c>
      <c r="H5" s="22">
        <v>42018</v>
      </c>
      <c r="I5" s="63" t="s">
        <v>29</v>
      </c>
      <c r="J5" s="23"/>
      <c r="K5" s="24">
        <v>7500</v>
      </c>
      <c r="L5" s="25"/>
      <c r="M5" s="17">
        <f>ROUNDDOWN(M4/2,0)</f>
        <v>158330</v>
      </c>
      <c r="N5" s="18"/>
      <c r="O5" s="26"/>
      <c r="P5" s="27"/>
    </row>
    <row r="6" spans="1:16" ht="32.1" customHeight="1" thickBot="1" x14ac:dyDescent="0.2">
      <c r="A6" s="2"/>
      <c r="B6" s="195">
        <v>2</v>
      </c>
      <c r="C6" s="28" t="s">
        <v>30</v>
      </c>
      <c r="D6" s="29">
        <v>1</v>
      </c>
      <c r="E6" s="28" t="s">
        <v>31</v>
      </c>
      <c r="F6" s="193">
        <f>D7*D6</f>
        <v>70200</v>
      </c>
      <c r="G6" s="28" t="s">
        <v>32</v>
      </c>
      <c r="H6" s="30">
        <v>42032</v>
      </c>
      <c r="I6" s="31">
        <v>42036</v>
      </c>
      <c r="J6" s="32">
        <v>70200</v>
      </c>
      <c r="K6" s="33"/>
      <c r="L6" s="34"/>
      <c r="M6" s="17">
        <f>J6+K6-K7</f>
        <v>66857</v>
      </c>
      <c r="N6" s="18"/>
      <c r="O6" s="35" t="s">
        <v>33</v>
      </c>
      <c r="P6" s="27"/>
    </row>
    <row r="7" spans="1:16" ht="32.1" customHeight="1" thickBot="1" x14ac:dyDescent="0.2">
      <c r="A7" s="2"/>
      <c r="B7" s="196"/>
      <c r="C7" s="21" t="s">
        <v>34</v>
      </c>
      <c r="D7" s="202">
        <v>70200</v>
      </c>
      <c r="E7" s="203"/>
      <c r="F7" s="194"/>
      <c r="G7" s="21" t="s">
        <v>35</v>
      </c>
      <c r="H7" s="22">
        <v>42033</v>
      </c>
      <c r="I7" s="63" t="s">
        <v>29</v>
      </c>
      <c r="J7" s="36"/>
      <c r="K7" s="24">
        <f>ROUND(J6-(J6/1.05),0)</f>
        <v>3343</v>
      </c>
      <c r="L7" s="25"/>
      <c r="M7" s="17">
        <f>ROUNDDOWN(M6/2,0)</f>
        <v>33428</v>
      </c>
      <c r="N7" s="18"/>
      <c r="O7" s="26"/>
      <c r="P7" s="27"/>
    </row>
    <row r="8" spans="1:16" ht="32.1" customHeight="1" thickBot="1" x14ac:dyDescent="0.2">
      <c r="A8" s="2"/>
      <c r="B8" s="195">
        <v>3</v>
      </c>
      <c r="C8" s="28" t="s">
        <v>36</v>
      </c>
      <c r="D8" s="29">
        <v>1</v>
      </c>
      <c r="E8" s="28" t="s">
        <v>24</v>
      </c>
      <c r="F8" s="193">
        <v>464400</v>
      </c>
      <c r="G8" s="28" t="s">
        <v>55</v>
      </c>
      <c r="H8" s="30">
        <v>42063</v>
      </c>
      <c r="I8" s="37" t="s">
        <v>37</v>
      </c>
      <c r="J8" s="32">
        <v>464400</v>
      </c>
      <c r="K8" s="33"/>
      <c r="L8" s="34"/>
      <c r="M8" s="17">
        <f>J8+K8-K9</f>
        <v>442286</v>
      </c>
      <c r="N8" s="18"/>
      <c r="O8" s="35" t="s">
        <v>38</v>
      </c>
      <c r="P8" s="27"/>
    </row>
    <row r="9" spans="1:16" ht="32.1" customHeight="1" thickBot="1" x14ac:dyDescent="0.2">
      <c r="A9" s="2"/>
      <c r="B9" s="196"/>
      <c r="C9" s="21" t="s">
        <v>39</v>
      </c>
      <c r="D9" s="202">
        <v>464400</v>
      </c>
      <c r="E9" s="203"/>
      <c r="F9" s="194"/>
      <c r="G9" s="21" t="s">
        <v>28</v>
      </c>
      <c r="H9" s="22">
        <v>42064</v>
      </c>
      <c r="I9" s="63" t="s">
        <v>29</v>
      </c>
      <c r="J9" s="38"/>
      <c r="K9" s="24">
        <f>ROUND(J8-(J8/1.05),0)</f>
        <v>22114</v>
      </c>
      <c r="L9" s="25"/>
      <c r="M9" s="17">
        <f>ROUNDDOWN(M8/2,0)</f>
        <v>221143</v>
      </c>
      <c r="N9" s="18"/>
      <c r="O9" s="26"/>
      <c r="P9" s="27"/>
    </row>
    <row r="10" spans="1:16" ht="32.1" customHeight="1" thickBot="1" x14ac:dyDescent="0.2">
      <c r="A10" s="2"/>
      <c r="B10" s="195" t="s">
        <v>40</v>
      </c>
      <c r="C10" s="39"/>
      <c r="D10" s="217" t="s">
        <v>41</v>
      </c>
      <c r="E10" s="218"/>
      <c r="F10" s="215">
        <f>SUM(F4:F9)</f>
        <v>858760</v>
      </c>
      <c r="G10" s="64"/>
      <c r="H10" s="65"/>
      <c r="I10" s="64"/>
      <c r="J10" s="66"/>
      <c r="K10" s="204" t="s">
        <v>42</v>
      </c>
      <c r="L10" s="205"/>
      <c r="M10" s="45">
        <f>SUM(M4+M6+M8)</f>
        <v>825803</v>
      </c>
      <c r="N10" s="46" t="s">
        <v>43</v>
      </c>
      <c r="O10" s="42"/>
      <c r="P10" s="27"/>
    </row>
    <row r="11" spans="1:16" ht="32.1" customHeight="1" x14ac:dyDescent="0.15">
      <c r="A11" s="2"/>
      <c r="B11" s="192"/>
      <c r="C11" s="47"/>
      <c r="D11" s="219"/>
      <c r="E11" s="220"/>
      <c r="F11" s="216"/>
      <c r="G11" s="67"/>
      <c r="H11" s="68"/>
      <c r="I11" s="67"/>
      <c r="J11" s="69"/>
      <c r="K11" s="197" t="s">
        <v>44</v>
      </c>
      <c r="L11" s="198"/>
      <c r="M11" s="17">
        <f>ROUNDDOWN(M5+M7+M9,-3)</f>
        <v>412000</v>
      </c>
      <c r="N11" s="48" t="s">
        <v>43</v>
      </c>
      <c r="O11" s="49"/>
      <c r="P11" s="27"/>
    </row>
    <row r="12" spans="1:16" ht="15" customHeight="1" thickBot="1" x14ac:dyDescent="0.2">
      <c r="A12" s="50"/>
      <c r="B12" s="51"/>
      <c r="C12" s="51"/>
      <c r="D12" s="52"/>
      <c r="E12" s="52"/>
      <c r="F12" s="53"/>
      <c r="G12" s="51"/>
      <c r="H12" s="51"/>
      <c r="I12" s="51"/>
      <c r="J12" s="54"/>
      <c r="K12" s="51"/>
      <c r="L12" s="51"/>
      <c r="M12" s="55"/>
      <c r="N12" s="56"/>
      <c r="O12" s="54"/>
      <c r="P12" s="50"/>
    </row>
    <row r="13" spans="1:16" ht="50.25" customHeight="1" thickBot="1" x14ac:dyDescent="0.2">
      <c r="A13" s="2"/>
      <c r="B13" s="70" t="s">
        <v>0</v>
      </c>
      <c r="C13" s="214" t="s">
        <v>54</v>
      </c>
      <c r="D13" s="181"/>
      <c r="E13" s="182"/>
      <c r="F13" s="3" t="s">
        <v>1</v>
      </c>
      <c r="G13" s="177" t="s">
        <v>45</v>
      </c>
      <c r="H13" s="178"/>
      <c r="I13" s="178"/>
      <c r="J13" s="178"/>
      <c r="K13" s="178"/>
      <c r="L13" s="178"/>
      <c r="M13" s="178"/>
      <c r="N13" s="178"/>
      <c r="O13" s="179"/>
      <c r="P13" s="4"/>
    </row>
    <row r="14" spans="1:16" ht="33" customHeight="1" x14ac:dyDescent="0.15">
      <c r="A14" s="2"/>
      <c r="B14" s="191" t="s">
        <v>3</v>
      </c>
      <c r="C14" s="5" t="s">
        <v>4</v>
      </c>
      <c r="D14" s="5" t="s">
        <v>5</v>
      </c>
      <c r="E14" s="5" t="s">
        <v>6</v>
      </c>
      <c r="F14" s="187" t="s">
        <v>7</v>
      </c>
      <c r="G14" s="5" t="s">
        <v>8</v>
      </c>
      <c r="H14" s="57"/>
      <c r="I14" s="5" t="s">
        <v>10</v>
      </c>
      <c r="J14" s="5" t="s">
        <v>11</v>
      </c>
      <c r="K14" s="5" t="s">
        <v>12</v>
      </c>
      <c r="L14" s="6"/>
      <c r="M14" s="185" t="s">
        <v>13</v>
      </c>
      <c r="N14" s="186"/>
      <c r="O14" s="183" t="s">
        <v>14</v>
      </c>
      <c r="P14" s="183" t="s">
        <v>15</v>
      </c>
    </row>
    <row r="15" spans="1:16" ht="43.9" customHeight="1" x14ac:dyDescent="0.15">
      <c r="A15" s="2"/>
      <c r="B15" s="192"/>
      <c r="C15" s="7" t="s">
        <v>16</v>
      </c>
      <c r="D15" s="200" t="s">
        <v>17</v>
      </c>
      <c r="E15" s="201"/>
      <c r="F15" s="188"/>
      <c r="G15" s="7" t="s">
        <v>18</v>
      </c>
      <c r="H15" s="58"/>
      <c r="I15" s="8" t="s">
        <v>20</v>
      </c>
      <c r="J15" s="9"/>
      <c r="K15" s="7" t="s">
        <v>21</v>
      </c>
      <c r="L15" s="10"/>
      <c r="M15" s="189" t="s">
        <v>22</v>
      </c>
      <c r="N15" s="190"/>
      <c r="O15" s="184"/>
      <c r="P15" s="184"/>
    </row>
    <row r="16" spans="1:16" ht="32.1" customHeight="1" x14ac:dyDescent="0.15">
      <c r="A16" s="2"/>
      <c r="B16" s="199">
        <v>1</v>
      </c>
      <c r="C16" s="11" t="s">
        <v>46</v>
      </c>
      <c r="D16" s="12">
        <v>8</v>
      </c>
      <c r="E16" s="11" t="s">
        <v>47</v>
      </c>
      <c r="F16" s="207">
        <f>D17</f>
        <v>1121318</v>
      </c>
      <c r="G16" s="11" t="s">
        <v>48</v>
      </c>
      <c r="H16" s="13"/>
      <c r="I16" s="11" t="s">
        <v>49</v>
      </c>
      <c r="J16" s="14">
        <v>1121318</v>
      </c>
      <c r="K16" s="59"/>
      <c r="L16" s="16"/>
      <c r="M16" s="17">
        <f>J16+K16-K17</f>
        <v>1121318</v>
      </c>
      <c r="N16" s="18"/>
      <c r="O16" s="19" t="s">
        <v>50</v>
      </c>
      <c r="P16" s="20"/>
    </row>
    <row r="17" spans="1:16" ht="32.1" customHeight="1" thickBot="1" x14ac:dyDescent="0.2">
      <c r="A17" s="2"/>
      <c r="B17" s="196"/>
      <c r="C17" s="21" t="s">
        <v>51</v>
      </c>
      <c r="D17" s="206">
        <v>1121318</v>
      </c>
      <c r="E17" s="203"/>
      <c r="F17" s="194"/>
      <c r="G17" s="21" t="s">
        <v>52</v>
      </c>
      <c r="H17" s="44"/>
      <c r="I17" s="21" t="s">
        <v>29</v>
      </c>
      <c r="J17" s="23"/>
      <c r="K17" s="43"/>
      <c r="L17" s="25"/>
      <c r="M17" s="17">
        <f>ROUNDDOWN(M16/2,0)</f>
        <v>560659</v>
      </c>
      <c r="N17" s="18"/>
      <c r="O17" s="60" t="s">
        <v>53</v>
      </c>
      <c r="P17" s="27"/>
    </row>
    <row r="18" spans="1:16" ht="32.1" customHeight="1" thickBot="1" x14ac:dyDescent="0.2">
      <c r="A18" s="2"/>
      <c r="B18" s="212">
        <v>2</v>
      </c>
      <c r="C18" s="39"/>
      <c r="D18" s="29"/>
      <c r="E18" s="29"/>
      <c r="F18" s="210"/>
      <c r="G18" s="39"/>
      <c r="H18" s="40"/>
      <c r="I18" s="41"/>
      <c r="J18" s="32"/>
      <c r="K18" s="39"/>
      <c r="L18" s="34"/>
      <c r="M18" s="17"/>
      <c r="N18" s="18"/>
      <c r="O18" s="42"/>
      <c r="P18" s="27"/>
    </row>
    <row r="19" spans="1:16" ht="32.1" customHeight="1" thickBot="1" x14ac:dyDescent="0.2">
      <c r="A19" s="2"/>
      <c r="B19" s="213"/>
      <c r="C19" s="43"/>
      <c r="D19" s="208"/>
      <c r="E19" s="209"/>
      <c r="F19" s="211"/>
      <c r="G19" s="43"/>
      <c r="H19" s="44"/>
      <c r="I19" s="43"/>
      <c r="J19" s="36"/>
      <c r="K19" s="43"/>
      <c r="L19" s="25"/>
      <c r="M19" s="17"/>
      <c r="N19" s="18"/>
      <c r="O19" s="26"/>
      <c r="P19" s="27"/>
    </row>
    <row r="20" spans="1:16" ht="32.1" customHeight="1" thickBot="1" x14ac:dyDescent="0.2">
      <c r="A20" s="2"/>
      <c r="B20" s="195" t="s">
        <v>40</v>
      </c>
      <c r="C20" s="39"/>
      <c r="D20" s="217" t="s">
        <v>41</v>
      </c>
      <c r="E20" s="218"/>
      <c r="F20" s="215">
        <f>SUM(F16:F19)</f>
        <v>1121318</v>
      </c>
      <c r="G20" s="64"/>
      <c r="H20" s="65"/>
      <c r="I20" s="64"/>
      <c r="J20" s="66"/>
      <c r="K20" s="204" t="s">
        <v>42</v>
      </c>
      <c r="L20" s="205"/>
      <c r="M20" s="45">
        <f>SUM(M16+M18)</f>
        <v>1121318</v>
      </c>
      <c r="N20" s="46" t="s">
        <v>43</v>
      </c>
      <c r="O20" s="42"/>
      <c r="P20" s="27"/>
    </row>
    <row r="21" spans="1:16" ht="32.1" customHeight="1" thickBot="1" x14ac:dyDescent="0.2">
      <c r="A21" s="2"/>
      <c r="B21" s="192"/>
      <c r="C21" s="47"/>
      <c r="D21" s="219"/>
      <c r="E21" s="220"/>
      <c r="F21" s="216"/>
      <c r="G21" s="67"/>
      <c r="H21" s="68"/>
      <c r="I21" s="67"/>
      <c r="J21" s="69"/>
      <c r="K21" s="197" t="s">
        <v>44</v>
      </c>
      <c r="L21" s="198"/>
      <c r="M21" s="17">
        <f>ROUNDDOWN(M17+M19,-3)</f>
        <v>560000</v>
      </c>
      <c r="N21" s="48" t="s">
        <v>43</v>
      </c>
      <c r="O21" s="49"/>
      <c r="P21" s="27"/>
    </row>
  </sheetData>
  <mergeCells count="43">
    <mergeCell ref="D17:E17"/>
    <mergeCell ref="F16:F17"/>
    <mergeCell ref="B16:B17"/>
    <mergeCell ref="F20:F21"/>
    <mergeCell ref="D20:E21"/>
    <mergeCell ref="B20:B21"/>
    <mergeCell ref="P14:P15"/>
    <mergeCell ref="B10:B11"/>
    <mergeCell ref="G13:O13"/>
    <mergeCell ref="C13:E13"/>
    <mergeCell ref="O14:O15"/>
    <mergeCell ref="K11:L11"/>
    <mergeCell ref="K10:L10"/>
    <mergeCell ref="F10:F11"/>
    <mergeCell ref="D10:E11"/>
    <mergeCell ref="M15:N15"/>
    <mergeCell ref="D15:E15"/>
    <mergeCell ref="M14:N14"/>
    <mergeCell ref="F14:F15"/>
    <mergeCell ref="B14:B15"/>
    <mergeCell ref="B2:B3"/>
    <mergeCell ref="F8:F9"/>
    <mergeCell ref="B8:B9"/>
    <mergeCell ref="K21:L21"/>
    <mergeCell ref="B4:B5"/>
    <mergeCell ref="D3:E3"/>
    <mergeCell ref="D7:E7"/>
    <mergeCell ref="K20:L20"/>
    <mergeCell ref="F6:F7"/>
    <mergeCell ref="B6:B7"/>
    <mergeCell ref="D5:E5"/>
    <mergeCell ref="F4:F5"/>
    <mergeCell ref="D9:E9"/>
    <mergeCell ref="D19:E19"/>
    <mergeCell ref="F18:F19"/>
    <mergeCell ref="B18:B19"/>
    <mergeCell ref="G1:O1"/>
    <mergeCell ref="C1:E1"/>
    <mergeCell ref="P2:P3"/>
    <mergeCell ref="O2:O3"/>
    <mergeCell ref="M2:N2"/>
    <mergeCell ref="F2:F3"/>
    <mergeCell ref="M3:N3"/>
  </mergeCells>
  <phoneticPr fontId="8"/>
  <printOptions horizontalCentered="1"/>
  <pageMargins left="0.39370078740157483" right="0.39370078740157483" top="0.98425196850393704" bottom="0.59055118110236227" header="0.59055118110236227" footer="0.39370078740157483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事業費検査表(原本)</vt:lpstr>
      <vt:lpstr>事業費検査表(記入例)</vt:lpstr>
      <vt:lpstr>'事業費検査表(記入例)'!Print_Area</vt:lpstr>
      <vt:lpstr>'事業費検査表(原本)'!Print_Area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kazuyo</dc:creator>
  <cp:lastModifiedBy>kazuyo</cp:lastModifiedBy>
  <cp:lastPrinted>2025-01-20T12:12:02Z</cp:lastPrinted>
  <dcterms:created xsi:type="dcterms:W3CDTF">2024-08-05T01:35:36Z</dcterms:created>
  <dcterms:modified xsi:type="dcterms:W3CDTF">2025-01-20T12:14:27Z</dcterms:modified>
</cp:coreProperties>
</file>